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62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робин'!$A$1:$W$22</definedName>
  </definedNames>
  <calcPr fullCalcOnLoad="1"/>
</workbook>
</file>

<file path=xl/sharedStrings.xml><?xml version="1.0" encoding="utf-8"?>
<sst xmlns="http://schemas.openxmlformats.org/spreadsheetml/2006/main" count="96" uniqueCount="68">
  <si>
    <t>Волгоградская областная</t>
  </si>
  <si>
    <t xml:space="preserve">Федерация Спортивного </t>
  </si>
  <si>
    <t>Боулинга</t>
  </si>
  <si>
    <t>Открытый Чемпионат Волгоградской области по боулингу</t>
  </si>
  <si>
    <t>19 марта 2016г.</t>
  </si>
  <si>
    <t>№п/п</t>
  </si>
  <si>
    <t xml:space="preserve"> Пары </t>
  </si>
  <si>
    <t>Итого</t>
  </si>
  <si>
    <t>Сред</t>
  </si>
  <si>
    <t>макс</t>
  </si>
  <si>
    <t>разн</t>
  </si>
  <si>
    <t>Итого пара</t>
  </si>
  <si>
    <t>место</t>
  </si>
  <si>
    <t>Шукаев Максим</t>
  </si>
  <si>
    <t>Белов Андрей</t>
  </si>
  <si>
    <t>Анипко Александр</t>
  </si>
  <si>
    <t>Лихолай Алла</t>
  </si>
  <si>
    <t>Кияшкин Александр</t>
  </si>
  <si>
    <t>Тарапатин Василий</t>
  </si>
  <si>
    <t>Гущин Александр</t>
  </si>
  <si>
    <t>Лаптев Вячеслав</t>
  </si>
  <si>
    <t>Мисходжев Руслан</t>
  </si>
  <si>
    <t>Безотосный Алексей</t>
  </si>
  <si>
    <t>Марченко Петр</t>
  </si>
  <si>
    <t>Рычагов Максим</t>
  </si>
  <si>
    <t>Вайнман Алексей</t>
  </si>
  <si>
    <t>Вайнман Марина</t>
  </si>
  <si>
    <t>Егозарьян Артур</t>
  </si>
  <si>
    <t>Шубин Виталий</t>
  </si>
  <si>
    <t>Мясников Виктор</t>
  </si>
  <si>
    <t>Фамин Денис</t>
  </si>
  <si>
    <t>Голубев Анатолий</t>
  </si>
  <si>
    <t>Новикова Кристина</t>
  </si>
  <si>
    <t>Вразовский Иван</t>
  </si>
  <si>
    <t>Таганов Алексей</t>
  </si>
  <si>
    <t>Антюфеева Елена</t>
  </si>
  <si>
    <t>Беляков Александр</t>
  </si>
  <si>
    <t>Тихонов Константин</t>
  </si>
  <si>
    <t>Халанский Дмитрий</t>
  </si>
  <si>
    <t>Снигирев Дмитрий</t>
  </si>
  <si>
    <t>Казачанский Андрей</t>
  </si>
  <si>
    <t>Лявин Андрей</t>
  </si>
  <si>
    <t>Хохлов Сергей</t>
  </si>
  <si>
    <t>Карпов Сергей</t>
  </si>
  <si>
    <t>Юртаева Анжела</t>
  </si>
  <si>
    <t>Раунд Робин</t>
  </si>
  <si>
    <t>№</t>
  </si>
  <si>
    <t>Фамилия</t>
  </si>
  <si>
    <t>Сумма
6 игр</t>
  </si>
  <si>
    <t>Всего
13 игр</t>
  </si>
  <si>
    <t>Сумма пары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</si>
  <si>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</si>
  <si>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</si>
  <si>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</si>
  <si>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</si>
  <si>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</si>
  <si>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</si>
  <si>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 </t>
  </si>
  <si>
    <t>ФИНАЛ</t>
  </si>
  <si>
    <t>19 марта  2016 г</t>
  </si>
  <si>
    <t>Шукаев Максим     217</t>
  </si>
  <si>
    <t>Белов Андрей          190</t>
  </si>
  <si>
    <t>Шукаев Максим         208</t>
  </si>
  <si>
    <t>Белов Андрей             202</t>
  </si>
  <si>
    <t>Марченко Петр       180</t>
  </si>
  <si>
    <t>Рычагов Максим    202</t>
  </si>
  <si>
    <t>Анипко Александр         175</t>
  </si>
  <si>
    <t>Лихолай Алла                 179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</si>
</sst>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6" borderId="15" xfId="0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0" fillId="36" borderId="1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40" fillId="34" borderId="12" xfId="0" applyFont="1" applyFill="1" applyBorder="1" applyAlignment="1" applyProtection="1">
      <alignment/>
      <protection locked="0"/>
    </xf>
    <xf numFmtId="0" fontId="40" fillId="33" borderId="14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1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0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/>
    </xf>
    <xf numFmtId="0" fontId="40" fillId="34" borderId="14" xfId="0" applyFont="1" applyFill="1" applyBorder="1" applyAlignment="1" applyProtection="1">
      <alignment/>
      <protection locked="0"/>
    </xf>
    <xf numFmtId="0" fontId="42" fillId="35" borderId="23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7" borderId="14" xfId="0" applyFont="1" applyFill="1" applyBorder="1" applyAlignment="1">
      <alignment horizontal="center" vertical="center"/>
    </xf>
    <xf numFmtId="0" fontId="40" fillId="38" borderId="12" xfId="0" applyFont="1" applyFill="1" applyBorder="1" applyAlignment="1" applyProtection="1">
      <alignment/>
      <protection locked="0"/>
    </xf>
    <xf numFmtId="0" fontId="40" fillId="38" borderId="14" xfId="0" applyFont="1" applyFill="1" applyBorder="1" applyAlignment="1" applyProtection="1">
      <alignment/>
      <protection locked="0"/>
    </xf>
    <xf numFmtId="0" fontId="40" fillId="37" borderId="12" xfId="0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12" xfId="0" applyFont="1" applyFill="1" applyBorder="1" applyAlignment="1">
      <alignment horizontal="center"/>
    </xf>
    <xf numFmtId="1" fontId="40" fillId="0" borderId="12" xfId="0" applyNumberFormat="1" applyFont="1" applyFill="1" applyBorder="1" applyAlignment="1">
      <alignment horizontal="center"/>
    </xf>
    <xf numFmtId="1" fontId="40" fillId="0" borderId="12" xfId="0" applyNumberFormat="1" applyFont="1" applyFill="1" applyBorder="1" applyAlignment="1">
      <alignment horizontal="center"/>
    </xf>
    <xf numFmtId="1" fontId="40" fillId="34" borderId="12" xfId="0" applyNumberFormat="1" applyFont="1" applyFill="1" applyBorder="1" applyAlignment="1">
      <alignment horizontal="center"/>
    </xf>
    <xf numFmtId="1" fontId="40" fillId="0" borderId="16" xfId="0" applyNumberFormat="1" applyFont="1" applyFill="1" applyBorder="1" applyAlignment="1">
      <alignment horizontal="center"/>
    </xf>
    <xf numFmtId="2" fontId="40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vertical="center"/>
    </xf>
    <xf numFmtId="1" fontId="40" fillId="34" borderId="14" xfId="0" applyNumberFormat="1" applyFont="1" applyFill="1" applyBorder="1" applyAlignment="1">
      <alignment horizontal="center"/>
    </xf>
    <xf numFmtId="1" fontId="40" fillId="34" borderId="24" xfId="0" applyNumberFormat="1" applyFont="1" applyFill="1" applyBorder="1" applyAlignment="1">
      <alignment horizontal="center"/>
    </xf>
    <xf numFmtId="1" fontId="40" fillId="34" borderId="19" xfId="0" applyNumberFormat="1" applyFont="1" applyFill="1" applyBorder="1" applyAlignment="1">
      <alignment horizontal="center"/>
    </xf>
    <xf numFmtId="1" fontId="40" fillId="34" borderId="1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1" fontId="40" fillId="34" borderId="23" xfId="0" applyNumberFormat="1" applyFont="1" applyFill="1" applyBorder="1" applyAlignment="1">
      <alignment horizontal="center"/>
    </xf>
    <xf numFmtId="2" fontId="40" fillId="0" borderId="19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/>
    </xf>
    <xf numFmtId="1" fontId="40" fillId="34" borderId="25" xfId="0" applyNumberFormat="1" applyFont="1" applyFill="1" applyBorder="1" applyAlignment="1">
      <alignment horizontal="center"/>
    </xf>
    <xf numFmtId="2" fontId="40" fillId="0" borderId="14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34" borderId="2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" fontId="40" fillId="34" borderId="16" xfId="0" applyNumberFormat="1" applyFont="1" applyFill="1" applyBorder="1" applyAlignment="1">
      <alignment horizontal="center"/>
    </xf>
    <xf numFmtId="0" fontId="40" fillId="4" borderId="12" xfId="0" applyFont="1" applyFill="1" applyBorder="1" applyAlignment="1">
      <alignment horizontal="center"/>
    </xf>
    <xf numFmtId="0" fontId="40" fillId="38" borderId="12" xfId="0" applyFont="1" applyFill="1" applyBorder="1" applyAlignment="1">
      <alignment horizontal="center" vertical="center"/>
    </xf>
    <xf numFmtId="1" fontId="40" fillId="39" borderId="12" xfId="0" applyNumberFormat="1" applyFont="1" applyFill="1" applyBorder="1" applyAlignment="1">
      <alignment horizontal="center"/>
    </xf>
    <xf numFmtId="1" fontId="40" fillId="39" borderId="23" xfId="0" applyNumberFormat="1" applyFont="1" applyFill="1" applyBorder="1" applyAlignment="1">
      <alignment horizontal="center"/>
    </xf>
    <xf numFmtId="1" fontId="40" fillId="39" borderId="20" xfId="0" applyNumberFormat="1" applyFont="1" applyFill="1" applyBorder="1" applyAlignment="1">
      <alignment horizontal="center"/>
    </xf>
    <xf numFmtId="1" fontId="40" fillId="39" borderId="16" xfId="0" applyNumberFormat="1" applyFont="1" applyFill="1" applyBorder="1" applyAlignment="1">
      <alignment horizontal="center"/>
    </xf>
    <xf numFmtId="1" fontId="40" fillId="40" borderId="12" xfId="0" applyNumberFormat="1" applyFont="1" applyFill="1" applyBorder="1" applyAlignment="1">
      <alignment horizontal="center"/>
    </xf>
    <xf numFmtId="1" fontId="40" fillId="41" borderId="12" xfId="0" applyNumberFormat="1" applyFont="1" applyFill="1" applyBorder="1" applyAlignment="1">
      <alignment horizontal="center"/>
    </xf>
    <xf numFmtId="1" fontId="40" fillId="41" borderId="0" xfId="0" applyNumberFormat="1" applyFont="1" applyFill="1" applyBorder="1" applyAlignment="1">
      <alignment horizontal="center"/>
    </xf>
    <xf numFmtId="1" fontId="40" fillId="41" borderId="14" xfId="0" applyNumberFormat="1" applyFont="1" applyFill="1" applyBorder="1" applyAlignment="1">
      <alignment horizontal="center"/>
    </xf>
    <xf numFmtId="1" fontId="40" fillId="42" borderId="12" xfId="0" applyNumberFormat="1" applyFont="1" applyFill="1" applyBorder="1" applyAlignment="1">
      <alignment horizontal="center"/>
    </xf>
    <xf numFmtId="1" fontId="40" fillId="42" borderId="10" xfId="0" applyNumberFormat="1" applyFont="1" applyFill="1" applyBorder="1" applyAlignment="1">
      <alignment horizontal="center"/>
    </xf>
    <xf numFmtId="1" fontId="40" fillId="42" borderId="23" xfId="0" applyNumberFormat="1" applyFont="1" applyFill="1" applyBorder="1" applyAlignment="1">
      <alignment horizontal="center"/>
    </xf>
    <xf numFmtId="1" fontId="40" fillId="42" borderId="19" xfId="0" applyNumberFormat="1" applyFont="1" applyFill="1" applyBorder="1" applyAlignment="1">
      <alignment horizontal="center"/>
    </xf>
    <xf numFmtId="1" fontId="40" fillId="39" borderId="10" xfId="0" applyNumberFormat="1" applyFont="1" applyFill="1" applyBorder="1" applyAlignment="1">
      <alignment horizontal="center"/>
    </xf>
    <xf numFmtId="1" fontId="40" fillId="40" borderId="16" xfId="0" applyNumberFormat="1" applyFont="1" applyFill="1" applyBorder="1" applyAlignment="1">
      <alignment horizontal="center"/>
    </xf>
    <xf numFmtId="1" fontId="40" fillId="42" borderId="24" xfId="0" applyNumberFormat="1" applyFont="1" applyFill="1" applyBorder="1" applyAlignment="1">
      <alignment horizontal="center"/>
    </xf>
    <xf numFmtId="1" fontId="40" fillId="42" borderId="14" xfId="0" applyNumberFormat="1" applyFont="1" applyFill="1" applyBorder="1" applyAlignment="1">
      <alignment horizontal="center"/>
    </xf>
    <xf numFmtId="1" fontId="40" fillId="40" borderId="10" xfId="0" applyNumberFormat="1" applyFont="1" applyFill="1" applyBorder="1" applyAlignment="1">
      <alignment horizontal="center"/>
    </xf>
    <xf numFmtId="1" fontId="40" fillId="40" borderId="25" xfId="0" applyNumberFormat="1" applyFont="1" applyFill="1" applyBorder="1" applyAlignment="1">
      <alignment horizontal="center"/>
    </xf>
    <xf numFmtId="1" fontId="40" fillId="40" borderId="23" xfId="0" applyNumberFormat="1" applyFont="1" applyFill="1" applyBorder="1" applyAlignment="1">
      <alignment horizontal="center"/>
    </xf>
    <xf numFmtId="1" fontId="40" fillId="39" borderId="25" xfId="0" applyNumberFormat="1" applyFont="1" applyFill="1" applyBorder="1" applyAlignment="1">
      <alignment horizontal="center"/>
    </xf>
    <xf numFmtId="1" fontId="40" fillId="42" borderId="16" xfId="0" applyNumberFormat="1" applyFont="1" applyFill="1" applyBorder="1" applyAlignment="1">
      <alignment horizontal="center"/>
    </xf>
    <xf numFmtId="1" fontId="40" fillId="40" borderId="24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" fontId="40" fillId="39" borderId="19" xfId="0" applyNumberFormat="1" applyFont="1" applyFill="1" applyBorder="1" applyAlignment="1">
      <alignment horizontal="center"/>
    </xf>
    <xf numFmtId="1" fontId="40" fillId="39" borderId="21" xfId="0" applyNumberFormat="1" applyFont="1" applyFill="1" applyBorder="1" applyAlignment="1">
      <alignment horizontal="center"/>
    </xf>
    <xf numFmtId="0" fontId="0" fillId="4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 val="0"/>
        <i val="0"/>
        <color indexed="10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7</xdr:col>
      <xdr:colOff>238125</xdr:colOff>
      <xdr:row>3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8100"/>
          <a:ext cx="504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3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"/>
          <a:ext cx="571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123825</xdr:rowOff>
    </xdr:from>
    <xdr:to>
      <xdr:col>3</xdr:col>
      <xdr:colOff>9525</xdr:colOff>
      <xdr:row>12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286125" y="29718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66675</xdr:rowOff>
    </xdr:from>
    <xdr:to>
      <xdr:col>3</xdr:col>
      <xdr:colOff>238125</xdr:colOff>
      <xdr:row>13</xdr:row>
      <xdr:rowOff>180975</xdr:rowOff>
    </xdr:to>
    <xdr:sp>
      <xdr:nvSpPr>
        <xdr:cNvPr id="2" name="Прямая со стрелкой 2"/>
        <xdr:cNvSpPr>
          <a:spLocks/>
        </xdr:cNvSpPr>
      </xdr:nvSpPr>
      <xdr:spPr>
        <a:xfrm flipV="1">
          <a:off x="2924175" y="2419350"/>
          <a:ext cx="600075" cy="8572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3</xdr:col>
      <xdr:colOff>247650</xdr:colOff>
      <xdr:row>8</xdr:row>
      <xdr:rowOff>171450</xdr:rowOff>
    </xdr:to>
    <xdr:sp>
      <xdr:nvSpPr>
        <xdr:cNvPr id="3" name="Прямая со стрелкой 4"/>
        <xdr:cNvSpPr>
          <a:spLocks/>
        </xdr:cNvSpPr>
      </xdr:nvSpPr>
      <xdr:spPr>
        <a:xfrm>
          <a:off x="2914650" y="1609725"/>
          <a:ext cx="619125" cy="4191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9525</xdr:rowOff>
    </xdr:from>
    <xdr:to>
      <xdr:col>6</xdr:col>
      <xdr:colOff>209550</xdr:colOff>
      <xdr:row>11</xdr:row>
      <xdr:rowOff>200025</xdr:rowOff>
    </xdr:to>
    <xdr:sp>
      <xdr:nvSpPr>
        <xdr:cNvPr id="4" name="Прямая со стрелкой 6"/>
        <xdr:cNvSpPr>
          <a:spLocks/>
        </xdr:cNvSpPr>
      </xdr:nvSpPr>
      <xdr:spPr>
        <a:xfrm>
          <a:off x="6257925" y="2114550"/>
          <a:ext cx="571500" cy="685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6</xdr:col>
      <xdr:colOff>200025</xdr:colOff>
      <xdr:row>14</xdr:row>
      <xdr:rowOff>209550</xdr:rowOff>
    </xdr:to>
    <xdr:sp>
      <xdr:nvSpPr>
        <xdr:cNvPr id="5" name="Прямая со стрелкой 8"/>
        <xdr:cNvSpPr>
          <a:spLocks/>
        </xdr:cNvSpPr>
      </xdr:nvSpPr>
      <xdr:spPr>
        <a:xfrm flipV="1">
          <a:off x="6276975" y="2886075"/>
          <a:ext cx="542925" cy="6667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U20" sqref="U20"/>
    </sheetView>
  </sheetViews>
  <sheetFormatPr defaultColWidth="9.140625" defaultRowHeight="12.75"/>
  <cols>
    <col min="1" max="1" width="5.28125" style="0" customWidth="1"/>
    <col min="2" max="2" width="27.28125" style="0" customWidth="1"/>
    <col min="3" max="8" width="6.28125" style="0" customWidth="1"/>
    <col min="9" max="9" width="10.7109375" style="0" customWidth="1"/>
    <col min="10" max="10" width="11.00390625" style="0" customWidth="1"/>
    <col min="11" max="13" width="0" style="0" hidden="1" customWidth="1"/>
    <col min="14" max="14" width="7.57421875" style="0" customWidth="1"/>
    <col min="15" max="15" width="9.421875" style="0" customWidth="1"/>
    <col min="16" max="16" width="6.7109375" style="0" customWidth="1"/>
  </cols>
  <sheetData>
    <row r="1" spans="1:16" s="3" customFormat="1" ht="17.25" customHeight="1">
      <c r="A1"/>
      <c r="B1"/>
      <c r="C1"/>
      <c r="D1"/>
      <c r="E1"/>
      <c r="F1"/>
      <c r="G1" s="1"/>
      <c r="H1" s="1"/>
      <c r="I1" s="2" t="s">
        <v>0</v>
      </c>
      <c r="J1"/>
      <c r="K1"/>
      <c r="L1"/>
      <c r="M1"/>
      <c r="N1"/>
      <c r="O1"/>
      <c r="P1"/>
    </row>
    <row r="2" spans="1:16" s="3" customFormat="1" ht="13.5">
      <c r="A2"/>
      <c r="B2"/>
      <c r="C2"/>
      <c r="D2"/>
      <c r="E2"/>
      <c r="F2"/>
      <c r="G2"/>
      <c r="H2"/>
      <c r="I2" s="2" t="s">
        <v>1</v>
      </c>
      <c r="J2"/>
      <c r="K2"/>
      <c r="L2"/>
      <c r="M2"/>
      <c r="N2"/>
      <c r="O2"/>
      <c r="P2"/>
    </row>
    <row r="3" spans="1:16" s="3" customFormat="1" ht="10.5" customHeight="1">
      <c r="A3"/>
      <c r="B3"/>
      <c r="C3"/>
      <c r="D3"/>
      <c r="E3"/>
      <c r="F3"/>
      <c r="G3"/>
      <c r="H3"/>
      <c r="I3" s="2" t="s">
        <v>2</v>
      </c>
      <c r="J3"/>
      <c r="K3"/>
      <c r="L3"/>
      <c r="M3"/>
      <c r="N3"/>
      <c r="O3"/>
      <c r="P3"/>
    </row>
    <row r="4" spans="1:16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3" customFormat="1" ht="24" customHeight="1">
      <c r="A5"/>
      <c r="B5" s="4" t="s">
        <v>3</v>
      </c>
      <c r="C5"/>
      <c r="D5" s="5"/>
      <c r="E5"/>
      <c r="F5"/>
      <c r="G5"/>
      <c r="H5"/>
      <c r="I5"/>
      <c r="J5"/>
      <c r="K5"/>
      <c r="L5"/>
      <c r="M5"/>
      <c r="N5"/>
      <c r="O5"/>
      <c r="P5"/>
    </row>
    <row r="6" spans="1:16" s="3" customFormat="1" ht="24" customHeight="1">
      <c r="A6"/>
      <c r="B6" s="4"/>
      <c r="C6" s="6" t="s">
        <v>4</v>
      </c>
      <c r="D6" s="5"/>
      <c r="E6"/>
      <c r="F6"/>
      <c r="G6"/>
      <c r="H6"/>
      <c r="I6" s="6"/>
      <c r="J6"/>
      <c r="K6"/>
      <c r="L6"/>
      <c r="M6"/>
      <c r="N6"/>
      <c r="O6"/>
      <c r="P6"/>
    </row>
    <row r="7" spans="1:16" s="3" customFormat="1" ht="13.5" customHeight="1">
      <c r="A7" s="7" t="s">
        <v>5</v>
      </c>
      <c r="B7" s="8" t="s">
        <v>6</v>
      </c>
      <c r="C7" s="9">
        <v>1</v>
      </c>
      <c r="D7" s="10">
        <v>2</v>
      </c>
      <c r="E7" s="9">
        <v>3</v>
      </c>
      <c r="F7" s="10">
        <v>4</v>
      </c>
      <c r="G7" s="9">
        <v>5</v>
      </c>
      <c r="H7" s="9">
        <v>6</v>
      </c>
      <c r="I7" s="8" t="s">
        <v>7</v>
      </c>
      <c r="J7" s="8" t="s">
        <v>8</v>
      </c>
      <c r="L7" s="11" t="s">
        <v>9</v>
      </c>
      <c r="N7" s="12" t="s">
        <v>10</v>
      </c>
      <c r="O7" s="13" t="s">
        <v>11</v>
      </c>
      <c r="P7" s="12" t="s">
        <v>12</v>
      </c>
    </row>
    <row r="8" spans="1:16" s="3" customFormat="1" ht="13.5" customHeight="1">
      <c r="A8" s="72">
        <v>11</v>
      </c>
      <c r="B8" s="73" t="s">
        <v>13</v>
      </c>
      <c r="C8" s="50">
        <v>183</v>
      </c>
      <c r="D8" s="51">
        <v>217</v>
      </c>
      <c r="E8" s="52">
        <v>249</v>
      </c>
      <c r="F8" s="51">
        <v>213</v>
      </c>
      <c r="G8" s="53">
        <v>262</v>
      </c>
      <c r="H8" s="53">
        <v>227</v>
      </c>
      <c r="I8" s="54">
        <f>SUM(C8:H8)</f>
        <v>1351</v>
      </c>
      <c r="J8" s="55">
        <f>IF(C8&lt;&gt;"",AVERAGE(C8:H8),"")</f>
        <v>225.16666666666666</v>
      </c>
      <c r="K8" s="56"/>
      <c r="L8" s="57">
        <f>MAX(C8:H8)</f>
        <v>262</v>
      </c>
      <c r="M8" s="58">
        <f>MIN(C8:H8)</f>
        <v>183</v>
      </c>
      <c r="N8" s="59">
        <f>L8-M8</f>
        <v>79</v>
      </c>
      <c r="O8" s="60">
        <f>SUM(C8:H9)</f>
        <v>2590</v>
      </c>
      <c r="P8" s="60">
        <v>1</v>
      </c>
    </row>
    <row r="9" spans="1:16" s="3" customFormat="1" ht="13.5" customHeight="1">
      <c r="A9" s="72">
        <v>11</v>
      </c>
      <c r="B9" s="73" t="s">
        <v>14</v>
      </c>
      <c r="C9" s="50">
        <v>171</v>
      </c>
      <c r="D9" s="51">
        <v>184</v>
      </c>
      <c r="E9" s="61">
        <v>210</v>
      </c>
      <c r="F9" s="62">
        <v>224</v>
      </c>
      <c r="G9" s="61">
        <v>224</v>
      </c>
      <c r="H9" s="61">
        <v>226</v>
      </c>
      <c r="I9" s="59">
        <f>SUM(C9:H9)</f>
        <v>1239</v>
      </c>
      <c r="J9" s="55">
        <f>IF(C9&lt;&gt;"",AVERAGE(C9:H9),"")</f>
        <v>206.5</v>
      </c>
      <c r="K9" s="77"/>
      <c r="L9" s="57">
        <f>MAX(C9:H9)</f>
        <v>226</v>
      </c>
      <c r="M9" s="58">
        <f>MIN(C9:H9)</f>
        <v>171</v>
      </c>
      <c r="N9" s="59">
        <f>L9-M9</f>
        <v>55</v>
      </c>
      <c r="O9" s="60"/>
      <c r="P9" s="60"/>
    </row>
    <row r="10" spans="1:16" s="3" customFormat="1" ht="13.5" customHeight="1">
      <c r="A10" s="49">
        <v>3</v>
      </c>
      <c r="B10" s="48" t="s">
        <v>15</v>
      </c>
      <c r="C10" s="63">
        <v>165</v>
      </c>
      <c r="D10" s="62">
        <v>206</v>
      </c>
      <c r="E10" s="61">
        <v>193</v>
      </c>
      <c r="F10" s="62">
        <v>212</v>
      </c>
      <c r="G10" s="61">
        <v>231</v>
      </c>
      <c r="H10" s="61">
        <v>193</v>
      </c>
      <c r="I10" s="59">
        <f>SUM(C10:H10)</f>
        <v>1200</v>
      </c>
      <c r="J10" s="55">
        <f>IF(C10&lt;&gt;"",AVERAGE(C10:H10),"")</f>
        <v>200</v>
      </c>
      <c r="K10" s="59">
        <v>26</v>
      </c>
      <c r="L10" s="64">
        <f>MAX(C10:H10)</f>
        <v>231</v>
      </c>
      <c r="M10" s="58">
        <f>MIN(C10:H10)</f>
        <v>165</v>
      </c>
      <c r="N10" s="59">
        <f>L10-M10</f>
        <v>66</v>
      </c>
      <c r="O10" s="60">
        <f>SUM(C10:H11)</f>
        <v>2491</v>
      </c>
      <c r="P10" s="60">
        <v>2</v>
      </c>
    </row>
    <row r="11" spans="1:16" s="3" customFormat="1" ht="13.5" customHeight="1">
      <c r="A11" s="49">
        <v>3</v>
      </c>
      <c r="B11" s="48" t="s">
        <v>16</v>
      </c>
      <c r="C11" s="63">
        <v>201</v>
      </c>
      <c r="D11" s="62">
        <v>231</v>
      </c>
      <c r="E11" s="61">
        <v>229</v>
      </c>
      <c r="F11" s="62">
        <v>223</v>
      </c>
      <c r="G11" s="61">
        <v>177</v>
      </c>
      <c r="H11" s="61">
        <v>230</v>
      </c>
      <c r="I11" s="59">
        <f>SUM(C11:H11)</f>
        <v>1291</v>
      </c>
      <c r="J11" s="55">
        <f>IF(C11&lt;&gt;"",AVERAGE(C11:H11),"")</f>
        <v>215.16666666666666</v>
      </c>
      <c r="K11" s="59">
        <v>27</v>
      </c>
      <c r="L11" s="64">
        <f>MAX(C11:H11)</f>
        <v>231</v>
      </c>
      <c r="M11" s="58">
        <f>MIN(C11:H11)</f>
        <v>177</v>
      </c>
      <c r="N11" s="59">
        <f>L11-M11</f>
        <v>54</v>
      </c>
      <c r="O11" s="60"/>
      <c r="P11" s="60"/>
    </row>
    <row r="12" spans="1:16" s="3" customFormat="1" ht="13.5" customHeight="1">
      <c r="A12" s="72">
        <v>8</v>
      </c>
      <c r="B12" s="73" t="s">
        <v>17</v>
      </c>
      <c r="C12" s="63">
        <v>231</v>
      </c>
      <c r="D12" s="62">
        <v>184</v>
      </c>
      <c r="E12" s="61">
        <v>180</v>
      </c>
      <c r="F12" s="62">
        <v>180</v>
      </c>
      <c r="G12" s="61">
        <v>222</v>
      </c>
      <c r="H12" s="61">
        <v>198</v>
      </c>
      <c r="I12" s="59">
        <f>SUM(C12:H12)</f>
        <v>1195</v>
      </c>
      <c r="J12" s="55">
        <f>IF(C12&lt;&gt;"",AVERAGE(C12:H12),"")</f>
        <v>199.16666666666666</v>
      </c>
      <c r="K12" s="77"/>
      <c r="L12" s="57">
        <f>MAX(C12:H12)</f>
        <v>231</v>
      </c>
      <c r="M12" s="58">
        <f>MIN(C12:H12)</f>
        <v>180</v>
      </c>
      <c r="N12" s="59">
        <f>L12-M12</f>
        <v>51</v>
      </c>
      <c r="O12" s="60">
        <f>SUM(C12:H13)</f>
        <v>2488</v>
      </c>
      <c r="P12" s="60">
        <v>3</v>
      </c>
    </row>
    <row r="13" spans="1:16" s="3" customFormat="1" ht="13.5" customHeight="1">
      <c r="A13" s="72">
        <v>8</v>
      </c>
      <c r="B13" s="73" t="s">
        <v>18</v>
      </c>
      <c r="C13" s="50">
        <v>251</v>
      </c>
      <c r="D13" s="65">
        <v>237</v>
      </c>
      <c r="E13" s="53">
        <v>194</v>
      </c>
      <c r="F13" s="65">
        <v>199</v>
      </c>
      <c r="G13" s="53">
        <v>196</v>
      </c>
      <c r="H13" s="53">
        <v>216</v>
      </c>
      <c r="I13" s="59">
        <f>SUM(C13:H13)</f>
        <v>1293</v>
      </c>
      <c r="J13" s="55">
        <f>IF(C13&lt;&gt;"",AVERAGE(C13:H13),"")</f>
        <v>215.5</v>
      </c>
      <c r="K13" s="56"/>
      <c r="L13" s="57">
        <f>MAX(C13:H13)</f>
        <v>251</v>
      </c>
      <c r="M13" s="58">
        <f>MIN(C13:H13)</f>
        <v>194</v>
      </c>
      <c r="N13" s="59">
        <f>L13-M13</f>
        <v>57</v>
      </c>
      <c r="O13" s="60"/>
      <c r="P13" s="60"/>
    </row>
    <row r="14" spans="1:16" s="3" customFormat="1" ht="13.5" customHeight="1">
      <c r="A14" s="49">
        <v>2</v>
      </c>
      <c r="B14" s="48" t="s">
        <v>19</v>
      </c>
      <c r="C14" s="63">
        <v>222</v>
      </c>
      <c r="D14" s="62">
        <v>250</v>
      </c>
      <c r="E14" s="61">
        <v>199</v>
      </c>
      <c r="F14" s="62">
        <v>202</v>
      </c>
      <c r="G14" s="61">
        <v>178</v>
      </c>
      <c r="H14" s="61">
        <v>193</v>
      </c>
      <c r="I14" s="59">
        <f>SUM(C14:H14)</f>
        <v>1244</v>
      </c>
      <c r="J14" s="55">
        <f>IF(C14&lt;&gt;"",AVERAGE(C14:H14),"")</f>
        <v>207.33333333333334</v>
      </c>
      <c r="K14" s="59">
        <v>24</v>
      </c>
      <c r="L14" s="57">
        <f>MAX(C14:H14)</f>
        <v>250</v>
      </c>
      <c r="M14" s="58">
        <f>MIN(C14:H14)</f>
        <v>178</v>
      </c>
      <c r="N14" s="59">
        <f>L14-M14</f>
        <v>72</v>
      </c>
      <c r="O14" s="60">
        <f>SUM(C14:H15)</f>
        <v>2427</v>
      </c>
      <c r="P14" s="60">
        <v>4</v>
      </c>
    </row>
    <row r="15" spans="1:16" s="3" customFormat="1" ht="13.5" customHeight="1">
      <c r="A15" s="49">
        <v>2</v>
      </c>
      <c r="B15" s="48" t="s">
        <v>20</v>
      </c>
      <c r="C15" s="63">
        <v>190</v>
      </c>
      <c r="D15" s="62">
        <v>194</v>
      </c>
      <c r="E15" s="61">
        <v>204</v>
      </c>
      <c r="F15" s="62">
        <v>181</v>
      </c>
      <c r="G15" s="61">
        <v>216</v>
      </c>
      <c r="H15" s="61">
        <v>198</v>
      </c>
      <c r="I15" s="59">
        <f>SUM(C15:H15)</f>
        <v>1183</v>
      </c>
      <c r="J15" s="55">
        <f>IF(C15&lt;&gt;"",AVERAGE(C15:H15),"")</f>
        <v>197.16666666666666</v>
      </c>
      <c r="K15" s="59">
        <v>25</v>
      </c>
      <c r="L15" s="57">
        <f>MAX(C15:H15)</f>
        <v>216</v>
      </c>
      <c r="M15" s="58">
        <f>MIN(C15:H15)</f>
        <v>181</v>
      </c>
      <c r="N15" s="59">
        <f>L15-M15</f>
        <v>35</v>
      </c>
      <c r="O15" s="60"/>
      <c r="P15" s="60"/>
    </row>
    <row r="16" spans="1:16" s="3" customFormat="1" ht="13.5" customHeight="1">
      <c r="A16" s="72">
        <v>14</v>
      </c>
      <c r="B16" s="73" t="s">
        <v>21</v>
      </c>
      <c r="C16" s="53">
        <v>162</v>
      </c>
      <c r="D16" s="53">
        <v>254</v>
      </c>
      <c r="E16" s="53">
        <v>165</v>
      </c>
      <c r="F16" s="53">
        <v>222</v>
      </c>
      <c r="G16" s="53">
        <v>170</v>
      </c>
      <c r="H16" s="53">
        <v>204</v>
      </c>
      <c r="I16" s="54">
        <f>SUM(C16:H16)</f>
        <v>1177</v>
      </c>
      <c r="J16" s="55">
        <f>IF(C16&lt;&gt;"",AVERAGE(C16:H16),"")</f>
        <v>196.16666666666666</v>
      </c>
      <c r="K16" s="59">
        <v>28</v>
      </c>
      <c r="L16" s="64">
        <f>MAX(C16:H16)</f>
        <v>254</v>
      </c>
      <c r="M16" s="58">
        <f>MIN(C16:H16)</f>
        <v>162</v>
      </c>
      <c r="N16" s="59">
        <f>L16-M16</f>
        <v>92</v>
      </c>
      <c r="O16" s="60">
        <f>SUM(C16:H17)</f>
        <v>2418</v>
      </c>
      <c r="P16" s="60">
        <v>5</v>
      </c>
    </row>
    <row r="17" spans="1:16" s="3" customFormat="1" ht="13.5" customHeight="1">
      <c r="A17" s="72">
        <v>14</v>
      </c>
      <c r="B17" s="73" t="s">
        <v>22</v>
      </c>
      <c r="C17" s="63">
        <v>182</v>
      </c>
      <c r="D17" s="62">
        <v>199</v>
      </c>
      <c r="E17" s="61">
        <v>230</v>
      </c>
      <c r="F17" s="62">
        <v>194</v>
      </c>
      <c r="G17" s="61">
        <v>245</v>
      </c>
      <c r="H17" s="61">
        <v>191</v>
      </c>
      <c r="I17" s="59">
        <f>SUM(C17:H17)</f>
        <v>1241</v>
      </c>
      <c r="J17" s="55">
        <f>IF(C17&lt;&gt;"",AVERAGE(C17:H17),"")</f>
        <v>206.83333333333334</v>
      </c>
      <c r="K17" s="59">
        <v>29</v>
      </c>
      <c r="L17" s="64">
        <f>MAX(C17:H17)</f>
        <v>245</v>
      </c>
      <c r="M17" s="58">
        <f>MIN(C17:H17)</f>
        <v>182</v>
      </c>
      <c r="N17" s="59">
        <f>L17-M17</f>
        <v>63</v>
      </c>
      <c r="O17" s="60"/>
      <c r="P17" s="60"/>
    </row>
    <row r="18" spans="1:16" s="3" customFormat="1" ht="13.5" customHeight="1">
      <c r="A18" s="49">
        <v>4</v>
      </c>
      <c r="B18" s="66" t="s">
        <v>23</v>
      </c>
      <c r="C18" s="53">
        <v>207</v>
      </c>
      <c r="D18" s="65">
        <v>217</v>
      </c>
      <c r="E18" s="53">
        <v>204</v>
      </c>
      <c r="F18" s="65">
        <v>198</v>
      </c>
      <c r="G18" s="53">
        <v>245</v>
      </c>
      <c r="H18" s="53">
        <v>210</v>
      </c>
      <c r="I18" s="54">
        <f>SUM(C18:H18)</f>
        <v>1281</v>
      </c>
      <c r="J18" s="55">
        <f>IF(C18&lt;&gt;"",AVERAGE(C18:H18),"")</f>
        <v>213.5</v>
      </c>
      <c r="K18" s="56"/>
      <c r="L18" s="57">
        <f>MAX(C18:H18)</f>
        <v>245</v>
      </c>
      <c r="M18" s="58">
        <f>MIN(C18:H18)</f>
        <v>198</v>
      </c>
      <c r="N18" s="59">
        <f>L18-M18</f>
        <v>47</v>
      </c>
      <c r="O18" s="60">
        <f>SUM(C18:H19)</f>
        <v>2393</v>
      </c>
      <c r="P18" s="60">
        <v>6</v>
      </c>
    </row>
    <row r="19" spans="1:16" s="3" customFormat="1" ht="13.5" customHeight="1">
      <c r="A19" s="49">
        <v>4</v>
      </c>
      <c r="B19" s="48" t="s">
        <v>24</v>
      </c>
      <c r="C19" s="63">
        <v>163</v>
      </c>
      <c r="D19" s="62">
        <v>189</v>
      </c>
      <c r="E19" s="61">
        <v>174</v>
      </c>
      <c r="F19" s="62">
        <v>199</v>
      </c>
      <c r="G19" s="61">
        <v>200</v>
      </c>
      <c r="H19" s="61">
        <v>187</v>
      </c>
      <c r="I19" s="59">
        <f>SUM(C19:H19)</f>
        <v>1112</v>
      </c>
      <c r="J19" s="55">
        <f>IF(C19&lt;&gt;"",AVERAGE(C19:H19),"")</f>
        <v>185.33333333333334</v>
      </c>
      <c r="K19" s="56"/>
      <c r="L19" s="57">
        <f>MAX(C19:H19)</f>
        <v>200</v>
      </c>
      <c r="M19" s="58">
        <f>MIN(C19:H19)</f>
        <v>163</v>
      </c>
      <c r="N19" s="59">
        <f>L19-M19</f>
        <v>37</v>
      </c>
      <c r="O19" s="60"/>
      <c r="P19" s="60"/>
    </row>
    <row r="20" spans="1:16" s="3" customFormat="1" ht="13.5" customHeight="1">
      <c r="A20" s="72">
        <v>1</v>
      </c>
      <c r="B20" s="73" t="s">
        <v>25</v>
      </c>
      <c r="C20" s="63">
        <v>209</v>
      </c>
      <c r="D20" s="62">
        <v>156</v>
      </c>
      <c r="E20" s="61">
        <v>193</v>
      </c>
      <c r="F20" s="62">
        <v>157</v>
      </c>
      <c r="G20" s="61">
        <v>199</v>
      </c>
      <c r="H20" s="61">
        <v>171</v>
      </c>
      <c r="I20" s="59">
        <f>SUM(C20:H20)</f>
        <v>1085</v>
      </c>
      <c r="J20" s="55">
        <f>IF(C20&lt;&gt;"",AVERAGE(C20:H20),"")</f>
        <v>180.83333333333334</v>
      </c>
      <c r="K20" s="59">
        <v>20</v>
      </c>
      <c r="L20" s="57">
        <f>MAX(C20:H20)</f>
        <v>209</v>
      </c>
      <c r="M20" s="58">
        <f>MIN(C20:H20)</f>
        <v>156</v>
      </c>
      <c r="N20" s="59">
        <f>L20-M20</f>
        <v>53</v>
      </c>
      <c r="O20" s="60">
        <f>SUM(C20:H21)</f>
        <v>2372</v>
      </c>
      <c r="P20" s="60">
        <v>7</v>
      </c>
    </row>
    <row r="21" spans="1:16" s="3" customFormat="1" ht="13.5" customHeight="1">
      <c r="A21" s="72">
        <v>1</v>
      </c>
      <c r="B21" s="73" t="s">
        <v>26</v>
      </c>
      <c r="C21" s="63">
        <v>222</v>
      </c>
      <c r="D21" s="62">
        <v>253</v>
      </c>
      <c r="E21" s="61">
        <v>173</v>
      </c>
      <c r="F21" s="62">
        <v>183</v>
      </c>
      <c r="G21" s="61">
        <v>220</v>
      </c>
      <c r="H21" s="61">
        <v>236</v>
      </c>
      <c r="I21" s="59">
        <f>SUM(C21:H21)</f>
        <v>1287</v>
      </c>
      <c r="J21" s="55">
        <f>IF(C21&lt;&gt;"",AVERAGE(C21:H21),"")</f>
        <v>214.5</v>
      </c>
      <c r="K21" s="59">
        <v>21</v>
      </c>
      <c r="L21" s="57">
        <f>MAX(C21:H21)</f>
        <v>253</v>
      </c>
      <c r="M21" s="58">
        <f>MIN(C21:H21)</f>
        <v>173</v>
      </c>
      <c r="N21" s="59">
        <f>L21-M21</f>
        <v>80</v>
      </c>
      <c r="O21" s="60"/>
      <c r="P21" s="60"/>
    </row>
    <row r="22" spans="1:16" s="3" customFormat="1" ht="13.5" customHeight="1">
      <c r="A22" s="49">
        <v>13</v>
      </c>
      <c r="B22" s="48" t="s">
        <v>27</v>
      </c>
      <c r="C22" s="50">
        <v>223</v>
      </c>
      <c r="D22" s="67">
        <v>167</v>
      </c>
      <c r="E22" s="68">
        <v>150</v>
      </c>
      <c r="F22" s="69">
        <v>225</v>
      </c>
      <c r="G22" s="68">
        <v>212</v>
      </c>
      <c r="H22" s="68">
        <v>172</v>
      </c>
      <c r="I22" s="59">
        <f>SUM(C22:H22)</f>
        <v>1149</v>
      </c>
      <c r="J22" s="55">
        <f>IF(C22&lt;&gt;"",AVERAGE(C22:H22),"")</f>
        <v>191.5</v>
      </c>
      <c r="K22" s="77"/>
      <c r="L22" s="57">
        <f>MAX(C22:H22)</f>
        <v>225</v>
      </c>
      <c r="M22" s="58">
        <f>MIN(C22:H22)</f>
        <v>150</v>
      </c>
      <c r="N22" s="59">
        <f>L22-M22</f>
        <v>75</v>
      </c>
      <c r="O22" s="60">
        <f>SUM(C22:H23)</f>
        <v>2187</v>
      </c>
      <c r="P22" s="60">
        <v>8</v>
      </c>
    </row>
    <row r="23" spans="1:16" s="3" customFormat="1" ht="13.5" customHeight="1">
      <c r="A23" s="49">
        <v>13</v>
      </c>
      <c r="B23" s="48" t="s">
        <v>28</v>
      </c>
      <c r="C23" s="70">
        <v>153</v>
      </c>
      <c r="D23" s="69">
        <v>162</v>
      </c>
      <c r="E23" s="53">
        <v>204</v>
      </c>
      <c r="F23" s="53">
        <v>163</v>
      </c>
      <c r="G23" s="53">
        <v>185</v>
      </c>
      <c r="H23" s="53">
        <v>171</v>
      </c>
      <c r="I23" s="54">
        <f>SUM(C23:H23)</f>
        <v>1038</v>
      </c>
      <c r="J23" s="55">
        <f>IF(C23&lt;&gt;"",AVERAGE(C23:H23),"")</f>
        <v>173</v>
      </c>
      <c r="K23" s="56"/>
      <c r="L23" s="57">
        <f>MAX(C23:H23)</f>
        <v>204</v>
      </c>
      <c r="M23" s="58">
        <f>MIN(C23:H23)</f>
        <v>153</v>
      </c>
      <c r="N23" s="59">
        <f>L23-M23</f>
        <v>51</v>
      </c>
      <c r="O23" s="60"/>
      <c r="P23" s="60"/>
    </row>
    <row r="24" spans="1:16" s="3" customFormat="1" ht="13.5" customHeight="1">
      <c r="A24" s="72">
        <v>5</v>
      </c>
      <c r="B24" s="73" t="s">
        <v>29</v>
      </c>
      <c r="C24" s="50">
        <v>157</v>
      </c>
      <c r="D24" s="65">
        <v>152</v>
      </c>
      <c r="E24" s="61">
        <v>163</v>
      </c>
      <c r="F24" s="62">
        <v>188</v>
      </c>
      <c r="G24" s="61">
        <v>180</v>
      </c>
      <c r="H24" s="61">
        <v>178</v>
      </c>
      <c r="I24" s="59">
        <f>SUM(C24:H24)</f>
        <v>1018</v>
      </c>
      <c r="J24" s="55">
        <f>IF(C24&lt;&gt;"",AVERAGE(C24:H24),"")</f>
        <v>169.66666666666666</v>
      </c>
      <c r="K24" s="77"/>
      <c r="L24" s="57">
        <f>MAX(C24:H24)</f>
        <v>188</v>
      </c>
      <c r="M24" s="58">
        <f>MIN(C24:H24)</f>
        <v>152</v>
      </c>
      <c r="N24" s="59">
        <f>L24-M24</f>
        <v>36</v>
      </c>
      <c r="O24" s="60">
        <f>SUM(C24:H25)</f>
        <v>2161</v>
      </c>
      <c r="P24" s="60">
        <v>9</v>
      </c>
    </row>
    <row r="25" spans="1:16" s="3" customFormat="1" ht="13.5" customHeight="1">
      <c r="A25" s="72">
        <v>5</v>
      </c>
      <c r="B25" s="73" t="s">
        <v>30</v>
      </c>
      <c r="C25" s="63">
        <v>167</v>
      </c>
      <c r="D25" s="62">
        <v>184</v>
      </c>
      <c r="E25" s="61">
        <v>176</v>
      </c>
      <c r="F25" s="62">
        <v>197</v>
      </c>
      <c r="G25" s="61">
        <v>172</v>
      </c>
      <c r="H25" s="61">
        <v>247</v>
      </c>
      <c r="I25" s="54">
        <f>SUM(C25:H25)</f>
        <v>1143</v>
      </c>
      <c r="J25" s="55">
        <f>IF(C25&lt;&gt;"",AVERAGE(C25:H25),"")</f>
        <v>190.5</v>
      </c>
      <c r="K25" s="77"/>
      <c r="L25" s="57">
        <f>MAX(C25:H25)</f>
        <v>247</v>
      </c>
      <c r="M25" s="58">
        <f>MIN(C25:H25)</f>
        <v>167</v>
      </c>
      <c r="N25" s="59">
        <f>L25-M25</f>
        <v>80</v>
      </c>
      <c r="O25" s="60"/>
      <c r="P25" s="60"/>
    </row>
    <row r="26" spans="1:16" s="3" customFormat="1" ht="13.5" customHeight="1">
      <c r="A26" s="49">
        <v>10</v>
      </c>
      <c r="B26" s="48" t="s">
        <v>31</v>
      </c>
      <c r="C26" s="70">
        <v>176</v>
      </c>
      <c r="D26" s="69">
        <v>194</v>
      </c>
      <c r="E26" s="68">
        <v>195</v>
      </c>
      <c r="F26" s="69">
        <v>166</v>
      </c>
      <c r="G26" s="68">
        <v>164</v>
      </c>
      <c r="H26" s="68">
        <v>182</v>
      </c>
      <c r="I26" s="59">
        <f>SUM(C26:H26)</f>
        <v>1077</v>
      </c>
      <c r="J26" s="55">
        <f>IF(C26&lt;&gt;"",AVERAGE(C26:H26),"")</f>
        <v>179.5</v>
      </c>
      <c r="K26" s="56"/>
      <c r="L26" s="57">
        <f>MAX(C26:H26)</f>
        <v>195</v>
      </c>
      <c r="M26" s="58">
        <f>MIN(C26:H26)</f>
        <v>164</v>
      </c>
      <c r="N26" s="59">
        <f>L26-M26</f>
        <v>31</v>
      </c>
      <c r="O26" s="60">
        <f>SUM(C26:H27)</f>
        <v>2134</v>
      </c>
      <c r="P26" s="60">
        <v>10</v>
      </c>
    </row>
    <row r="27" spans="1:16" s="3" customFormat="1" ht="13.5" customHeight="1">
      <c r="A27" s="49">
        <v>10</v>
      </c>
      <c r="B27" s="48" t="s">
        <v>32</v>
      </c>
      <c r="C27" s="70">
        <v>145</v>
      </c>
      <c r="D27" s="69">
        <v>147</v>
      </c>
      <c r="E27" s="68">
        <v>187</v>
      </c>
      <c r="F27" s="69">
        <v>174</v>
      </c>
      <c r="G27" s="68">
        <v>167</v>
      </c>
      <c r="H27" s="68">
        <v>237</v>
      </c>
      <c r="I27" s="59">
        <f>SUM(C27:H27)</f>
        <v>1057</v>
      </c>
      <c r="J27" s="55">
        <f>IF(C27&lt;&gt;"",AVERAGE(C27:H27),"")</f>
        <v>176.16666666666666</v>
      </c>
      <c r="K27" s="56"/>
      <c r="L27" s="57">
        <f>MAX(C27:H27)</f>
        <v>237</v>
      </c>
      <c r="M27" s="58">
        <f>MIN(C27:H27)</f>
        <v>145</v>
      </c>
      <c r="N27" s="59">
        <f>L27-M27</f>
        <v>92</v>
      </c>
      <c r="O27" s="60"/>
      <c r="P27" s="60"/>
    </row>
    <row r="28" spans="1:16" s="3" customFormat="1" ht="13.5" customHeight="1">
      <c r="A28" s="72">
        <v>6</v>
      </c>
      <c r="B28" s="74" t="s">
        <v>33</v>
      </c>
      <c r="C28" s="53">
        <v>195</v>
      </c>
      <c r="D28" s="50">
        <v>174</v>
      </c>
      <c r="E28" s="70">
        <v>152</v>
      </c>
      <c r="F28" s="69">
        <v>132</v>
      </c>
      <c r="G28" s="68">
        <v>205</v>
      </c>
      <c r="H28" s="68">
        <v>259</v>
      </c>
      <c r="I28" s="71">
        <f>SUM(C28:H28)</f>
        <v>1117</v>
      </c>
      <c r="J28" s="55">
        <f>IF(C28&lt;&gt;"",AVERAGE(C28:H28),"")</f>
        <v>186.16666666666666</v>
      </c>
      <c r="K28" s="56"/>
      <c r="L28" s="57">
        <f>MAX(C28:H28)</f>
        <v>259</v>
      </c>
      <c r="M28" s="58">
        <f>MIN(C28:H28)</f>
        <v>132</v>
      </c>
      <c r="N28" s="59">
        <f>L28-M28</f>
        <v>127</v>
      </c>
      <c r="O28" s="60">
        <f>SUM(C28:H29)</f>
        <v>2127</v>
      </c>
      <c r="P28" s="60">
        <v>11</v>
      </c>
    </row>
    <row r="29" spans="1:16" s="3" customFormat="1" ht="13.5" customHeight="1">
      <c r="A29" s="72">
        <v>6</v>
      </c>
      <c r="B29" s="73" t="s">
        <v>34</v>
      </c>
      <c r="C29" s="63">
        <v>164</v>
      </c>
      <c r="D29" s="62">
        <v>191</v>
      </c>
      <c r="E29" s="53">
        <v>169</v>
      </c>
      <c r="F29" s="65">
        <v>155</v>
      </c>
      <c r="G29" s="53">
        <v>147</v>
      </c>
      <c r="H29" s="53">
        <v>184</v>
      </c>
      <c r="I29" s="59">
        <f>SUM(C29:H29)</f>
        <v>1010</v>
      </c>
      <c r="J29" s="55">
        <f>IF(C29&lt;&gt;"",AVERAGE(C29:H29),"")</f>
        <v>168.33333333333334</v>
      </c>
      <c r="K29" s="77"/>
      <c r="L29" s="57">
        <f>MAX(C29:H29)</f>
        <v>191</v>
      </c>
      <c r="M29" s="58">
        <f>MIN(C29:H29)</f>
        <v>147</v>
      </c>
      <c r="N29" s="59">
        <f>L29-M29</f>
        <v>44</v>
      </c>
      <c r="O29" s="60"/>
      <c r="P29" s="60"/>
    </row>
    <row r="30" spans="1:16" s="3" customFormat="1" ht="13.5" customHeight="1">
      <c r="A30" s="49">
        <v>16</v>
      </c>
      <c r="B30" s="48" t="s">
        <v>35</v>
      </c>
      <c r="C30" s="53">
        <v>210</v>
      </c>
      <c r="D30" s="53">
        <v>157</v>
      </c>
      <c r="E30" s="53">
        <v>198</v>
      </c>
      <c r="F30" s="53">
        <v>187</v>
      </c>
      <c r="G30" s="53">
        <v>159</v>
      </c>
      <c r="H30" s="53">
        <v>180</v>
      </c>
      <c r="I30" s="59">
        <f>SUM(C30:H30)</f>
        <v>1091</v>
      </c>
      <c r="J30" s="55">
        <f>IF(C30&lt;&gt;"",AVERAGE(C30:H30),"")</f>
        <v>181.83333333333334</v>
      </c>
      <c r="K30" s="56"/>
      <c r="L30" s="57">
        <f>MAX(C30:H30)</f>
        <v>210</v>
      </c>
      <c r="M30" s="58">
        <f>MIN(C30:H30)</f>
        <v>157</v>
      </c>
      <c r="N30" s="59">
        <f>L30-M30</f>
        <v>53</v>
      </c>
      <c r="O30" s="60">
        <f>SUM(C30:H31)</f>
        <v>2123</v>
      </c>
      <c r="P30" s="60">
        <v>12</v>
      </c>
    </row>
    <row r="31" spans="1:16" s="3" customFormat="1" ht="13.5" customHeight="1">
      <c r="A31" s="49">
        <v>16</v>
      </c>
      <c r="B31" s="48" t="s">
        <v>36</v>
      </c>
      <c r="C31" s="63">
        <v>190</v>
      </c>
      <c r="D31" s="62">
        <v>178</v>
      </c>
      <c r="E31" s="61">
        <v>167</v>
      </c>
      <c r="F31" s="62">
        <v>159</v>
      </c>
      <c r="G31" s="61">
        <v>214</v>
      </c>
      <c r="H31" s="61">
        <v>124</v>
      </c>
      <c r="I31" s="59">
        <f>SUM(C31:H31)</f>
        <v>1032</v>
      </c>
      <c r="J31" s="55">
        <f>IF(C31&lt;&gt;"",AVERAGE(C31:H31),"")</f>
        <v>172</v>
      </c>
      <c r="K31" s="56"/>
      <c r="L31" s="57">
        <f>MAX(C31:H31)</f>
        <v>214</v>
      </c>
      <c r="M31" s="58">
        <f>MIN(C31:H31)</f>
        <v>124</v>
      </c>
      <c r="N31" s="59">
        <f>L31-M31</f>
        <v>90</v>
      </c>
      <c r="O31" s="60"/>
      <c r="P31" s="60"/>
    </row>
    <row r="32" spans="1:16" s="3" customFormat="1" ht="13.5" customHeight="1">
      <c r="A32" s="72">
        <v>9</v>
      </c>
      <c r="B32" s="73" t="s">
        <v>37</v>
      </c>
      <c r="C32" s="63">
        <v>210</v>
      </c>
      <c r="D32" s="62">
        <v>212</v>
      </c>
      <c r="E32" s="61">
        <v>196</v>
      </c>
      <c r="F32" s="62">
        <v>149</v>
      </c>
      <c r="G32" s="61">
        <v>190</v>
      </c>
      <c r="H32" s="61">
        <v>136</v>
      </c>
      <c r="I32" s="59">
        <f>SUM(C32:H32)</f>
        <v>1093</v>
      </c>
      <c r="J32" s="55">
        <f>IF(C32&lt;&gt;"",AVERAGE(C32:H32),"")</f>
        <v>182.16666666666666</v>
      </c>
      <c r="K32" s="56"/>
      <c r="L32" s="57">
        <f>MAX(C32:H32)</f>
        <v>212</v>
      </c>
      <c r="M32" s="58">
        <f>MIN(C32:H32)</f>
        <v>136</v>
      </c>
      <c r="N32" s="59">
        <f>L32-M32</f>
        <v>76</v>
      </c>
      <c r="O32" s="60">
        <f>SUM(C32:H33)</f>
        <v>2121</v>
      </c>
      <c r="P32" s="60">
        <v>13</v>
      </c>
    </row>
    <row r="33" spans="1:16" s="3" customFormat="1" ht="13.5" customHeight="1">
      <c r="A33" s="75">
        <v>9</v>
      </c>
      <c r="B33" s="73" t="s">
        <v>38</v>
      </c>
      <c r="C33" s="50">
        <v>177</v>
      </c>
      <c r="D33" s="53">
        <v>132</v>
      </c>
      <c r="E33" s="61">
        <v>145</v>
      </c>
      <c r="F33" s="62">
        <v>144</v>
      </c>
      <c r="G33" s="61">
        <v>245</v>
      </c>
      <c r="H33" s="61">
        <v>185</v>
      </c>
      <c r="I33" s="59">
        <f>SUM(C33:H33)</f>
        <v>1028</v>
      </c>
      <c r="J33" s="55">
        <f>IF(C33&lt;&gt;"",AVERAGE(C33:H33),"")</f>
        <v>171.33333333333334</v>
      </c>
      <c r="K33" s="77"/>
      <c r="L33" s="57">
        <f>MAX(C33:H33)</f>
        <v>245</v>
      </c>
      <c r="M33" s="58">
        <f>MIN(C33:H33)</f>
        <v>132</v>
      </c>
      <c r="N33" s="59">
        <f>L33-M33</f>
        <v>113</v>
      </c>
      <c r="O33" s="60"/>
      <c r="P33" s="60"/>
    </row>
    <row r="34" spans="1:16" s="3" customFormat="1" ht="13.5" customHeight="1">
      <c r="A34" s="49">
        <v>12</v>
      </c>
      <c r="B34" s="48" t="s">
        <v>39</v>
      </c>
      <c r="C34" s="63">
        <v>165</v>
      </c>
      <c r="D34" s="62">
        <v>154</v>
      </c>
      <c r="E34" s="61">
        <v>164</v>
      </c>
      <c r="F34" s="62">
        <v>166</v>
      </c>
      <c r="G34" s="61">
        <v>168</v>
      </c>
      <c r="H34" s="61">
        <v>177</v>
      </c>
      <c r="I34" s="59">
        <f>SUM(C34:H34)</f>
        <v>994</v>
      </c>
      <c r="J34" s="55">
        <f>IF(C34&lt;&gt;"",AVERAGE(C34:H34),"")</f>
        <v>165.66666666666666</v>
      </c>
      <c r="K34" s="59">
        <v>22</v>
      </c>
      <c r="L34" s="57">
        <f>MAX(C34:H34)</f>
        <v>177</v>
      </c>
      <c r="M34" s="58">
        <f>MIN(C34:H34)</f>
        <v>154</v>
      </c>
      <c r="N34" s="59">
        <f>L34-M34</f>
        <v>23</v>
      </c>
      <c r="O34" s="60">
        <f>SUM(C34:H35)</f>
        <v>2030</v>
      </c>
      <c r="P34" s="60">
        <v>14</v>
      </c>
    </row>
    <row r="35" spans="1:16" s="3" customFormat="1" ht="13.5" customHeight="1">
      <c r="A35" s="49">
        <v>12</v>
      </c>
      <c r="B35" s="48" t="s">
        <v>40</v>
      </c>
      <c r="C35" s="63">
        <v>236</v>
      </c>
      <c r="D35" s="62">
        <v>152</v>
      </c>
      <c r="E35" s="61">
        <v>152</v>
      </c>
      <c r="F35" s="62">
        <v>171</v>
      </c>
      <c r="G35" s="61">
        <v>149</v>
      </c>
      <c r="H35" s="61">
        <v>176</v>
      </c>
      <c r="I35" s="59">
        <f>SUM(C35:H35)</f>
        <v>1036</v>
      </c>
      <c r="J35" s="55">
        <f>IF(C35&lt;&gt;"",AVERAGE(C35:H35),"")</f>
        <v>172.66666666666666</v>
      </c>
      <c r="K35" s="59">
        <v>23</v>
      </c>
      <c r="L35" s="57">
        <f>MAX(C35:H35)</f>
        <v>236</v>
      </c>
      <c r="M35" s="58">
        <f>MIN(C35:H35)</f>
        <v>149</v>
      </c>
      <c r="N35" s="59">
        <f>L35-M35</f>
        <v>87</v>
      </c>
      <c r="O35" s="60"/>
      <c r="P35" s="60"/>
    </row>
    <row r="36" spans="1:16" s="3" customFormat="1" ht="13.5" customHeight="1">
      <c r="A36" s="72">
        <v>15</v>
      </c>
      <c r="B36" s="73" t="s">
        <v>41</v>
      </c>
      <c r="C36" s="50">
        <v>173</v>
      </c>
      <c r="D36" s="53">
        <v>146</v>
      </c>
      <c r="E36" s="53">
        <v>123</v>
      </c>
      <c r="F36" s="53">
        <v>129</v>
      </c>
      <c r="G36" s="53">
        <v>119</v>
      </c>
      <c r="H36" s="53">
        <v>152</v>
      </c>
      <c r="I36" s="59">
        <f>SUM(C36:H36)</f>
        <v>842</v>
      </c>
      <c r="J36" s="55">
        <f>IF(C36&lt;&gt;"",AVERAGE(C36:H36),"")</f>
        <v>140.33333333333334</v>
      </c>
      <c r="K36" s="59">
        <v>18</v>
      </c>
      <c r="L36" s="57">
        <f>MAX(C36:H36)</f>
        <v>173</v>
      </c>
      <c r="M36" s="58">
        <f>MIN(C36:H36)</f>
        <v>119</v>
      </c>
      <c r="N36" s="59">
        <f>L36-M36</f>
        <v>54</v>
      </c>
      <c r="O36" s="60">
        <f>SUM(C36:H37)</f>
        <v>1956</v>
      </c>
      <c r="P36" s="60">
        <v>15</v>
      </c>
    </row>
    <row r="37" spans="1:16" s="3" customFormat="1" ht="13.5" customHeight="1">
      <c r="A37" s="72">
        <v>15</v>
      </c>
      <c r="B37" s="73" t="s">
        <v>42</v>
      </c>
      <c r="C37" s="63">
        <v>215</v>
      </c>
      <c r="D37" s="62">
        <v>171</v>
      </c>
      <c r="E37" s="61">
        <v>168</v>
      </c>
      <c r="F37" s="62">
        <v>160</v>
      </c>
      <c r="G37" s="61">
        <v>190</v>
      </c>
      <c r="H37" s="61">
        <v>210</v>
      </c>
      <c r="I37" s="59">
        <f>SUM(C37:H37)</f>
        <v>1114</v>
      </c>
      <c r="J37" s="55">
        <f>IF(C37&lt;&gt;"",AVERAGE(C37:H37),"")</f>
        <v>185.66666666666666</v>
      </c>
      <c r="K37" s="59">
        <v>19</v>
      </c>
      <c r="L37" s="57">
        <f>MAX(C37:H37)</f>
        <v>215</v>
      </c>
      <c r="M37" s="58">
        <f>MIN(C37:H37)</f>
        <v>160</v>
      </c>
      <c r="N37" s="59">
        <f>L37-M37</f>
        <v>55</v>
      </c>
      <c r="O37" s="60"/>
      <c r="P37" s="60"/>
    </row>
    <row r="38" spans="1:16" s="3" customFormat="1" ht="13.5" customHeight="1">
      <c r="A38" s="49">
        <v>7</v>
      </c>
      <c r="B38" s="48" t="s">
        <v>43</v>
      </c>
      <c r="C38" s="50">
        <v>213</v>
      </c>
      <c r="D38" s="65">
        <v>171</v>
      </c>
      <c r="E38" s="51">
        <v>220</v>
      </c>
      <c r="F38" s="53">
        <v>169</v>
      </c>
      <c r="G38" s="53">
        <v>175</v>
      </c>
      <c r="H38" s="53">
        <v>186</v>
      </c>
      <c r="I38" s="54">
        <f>SUM(C38:H38)</f>
        <v>1134</v>
      </c>
      <c r="J38" s="55">
        <f>IF(C38&lt;&gt;"",AVERAGE(C38:H38),"")</f>
        <v>189</v>
      </c>
      <c r="K38" s="76"/>
      <c r="L38" s="57">
        <f>MAX(C38:H38)</f>
        <v>220</v>
      </c>
      <c r="M38" s="58">
        <f>MIN(C38:H38)</f>
        <v>169</v>
      </c>
      <c r="N38" s="59">
        <f>L38-M38</f>
        <v>51</v>
      </c>
      <c r="O38" s="60">
        <f>SUM(C38:H39)</f>
        <v>1939</v>
      </c>
      <c r="P38" s="60">
        <v>16</v>
      </c>
    </row>
    <row r="39" spans="1:16" s="3" customFormat="1" ht="13.5" customHeight="1">
      <c r="A39" s="49">
        <v>7</v>
      </c>
      <c r="B39" s="48" t="s">
        <v>44</v>
      </c>
      <c r="C39" s="50">
        <v>127</v>
      </c>
      <c r="D39" s="65">
        <v>118</v>
      </c>
      <c r="E39" s="61">
        <v>146</v>
      </c>
      <c r="F39" s="62">
        <v>160</v>
      </c>
      <c r="G39" s="61">
        <v>145</v>
      </c>
      <c r="H39" s="61">
        <v>109</v>
      </c>
      <c r="I39" s="59">
        <f>SUM(C39:H39)</f>
        <v>805</v>
      </c>
      <c r="J39" s="55">
        <f>IF(C39&lt;&gt;"",AVERAGE(C39:H39),"")</f>
        <v>134.16666666666666</v>
      </c>
      <c r="K39" s="76"/>
      <c r="L39" s="57">
        <f>MAX(C39:H39)</f>
        <v>160</v>
      </c>
      <c r="M39" s="58">
        <f>MIN(C39:H39)</f>
        <v>109</v>
      </c>
      <c r="N39" s="59">
        <f>L39-M39</f>
        <v>51</v>
      </c>
      <c r="O39" s="60"/>
      <c r="P39" s="60"/>
    </row>
    <row r="40" ht="12.75">
      <c r="C40" s="16"/>
    </row>
    <row r="43" ht="12.75">
      <c r="C43" s="16"/>
    </row>
    <row r="44" ht="12.75">
      <c r="C44" s="16"/>
    </row>
  </sheetData>
  <sheetProtection selectLockedCells="1" selectUnlockedCells="1"/>
  <mergeCells count="32">
    <mergeCell ref="O38:O39"/>
    <mergeCell ref="P38:P39"/>
    <mergeCell ref="O32:O33"/>
    <mergeCell ref="P32:P33"/>
    <mergeCell ref="O34:O35"/>
    <mergeCell ref="P34:P35"/>
    <mergeCell ref="O36:O37"/>
    <mergeCell ref="P36:P37"/>
    <mergeCell ref="O26:O27"/>
    <mergeCell ref="P26:P27"/>
    <mergeCell ref="O28:O29"/>
    <mergeCell ref="P28:P29"/>
    <mergeCell ref="O30:O31"/>
    <mergeCell ref="P30:P31"/>
    <mergeCell ref="O20:O21"/>
    <mergeCell ref="P20:P21"/>
    <mergeCell ref="O22:O23"/>
    <mergeCell ref="P22:P23"/>
    <mergeCell ref="O24:O25"/>
    <mergeCell ref="P24:P25"/>
    <mergeCell ref="O14:O15"/>
    <mergeCell ref="P14:P15"/>
    <mergeCell ref="O16:O17"/>
    <mergeCell ref="P16:P17"/>
    <mergeCell ref="O18:O19"/>
    <mergeCell ref="P18:P19"/>
    <mergeCell ref="O8:O9"/>
    <mergeCell ref="P8:P9"/>
    <mergeCell ref="O10:O11"/>
    <mergeCell ref="P10:P11"/>
    <mergeCell ref="O12:O13"/>
    <mergeCell ref="P12:P13"/>
  </mergeCells>
  <conditionalFormatting sqref="C8:H39">
    <cfRule type="cellIs" priority="1" dxfId="1" operator="equal" stopIfTrue="1">
      <formula>$L8</formula>
    </cfRule>
    <cfRule type="cellIs" priority="2" dxfId="0" operator="equal" stopIfTrue="1">
      <formula>$M8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759686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5">
      <selection activeCell="Z10" sqref="Z10"/>
    </sheetView>
  </sheetViews>
  <sheetFormatPr defaultColWidth="9.140625" defaultRowHeight="12.75"/>
  <cols>
    <col min="1" max="1" width="3.57421875" style="0" customWidth="1"/>
    <col min="2" max="2" width="27.00390625" style="0" customWidth="1"/>
    <col min="3" max="3" width="7.7109375" style="0" customWidth="1"/>
    <col min="4" max="5" width="7.00390625" style="0" customWidth="1"/>
    <col min="6" max="6" width="5.28125" style="0" customWidth="1"/>
    <col min="7" max="7" width="4.57421875" style="0" customWidth="1"/>
    <col min="8" max="8" width="5.140625" style="0" customWidth="1"/>
    <col min="9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8515625" style="0" customWidth="1"/>
    <col min="23" max="23" width="4.140625" style="0" customWidth="1"/>
    <col min="24" max="24" width="6.00390625" style="0" customWidth="1"/>
    <col min="25" max="25" width="4.7109375" style="0" customWidth="1"/>
    <col min="26" max="26" width="7.421875" style="0" customWidth="1"/>
    <col min="27" max="27" width="9.8515625" style="0" customWidth="1"/>
    <col min="28" max="28" width="5.28125" style="0" customWidth="1"/>
    <col min="29" max="29" width="6.00390625" style="0" customWidth="1"/>
    <col min="30" max="30" width="5.140625" style="0" customWidth="1"/>
    <col min="31" max="31" width="5.57421875" style="0" customWidth="1"/>
    <col min="32" max="32" width="7.57421875" style="0" customWidth="1"/>
  </cols>
  <sheetData>
    <row r="1" spans="2:20" ht="11.25" customHeight="1"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18"/>
    </row>
    <row r="2" spans="2:23" ht="22.5" customHeight="1">
      <c r="B2" s="19"/>
      <c r="C2" s="20"/>
      <c r="D2" s="19"/>
      <c r="E2" s="19"/>
      <c r="F2" s="19" t="s">
        <v>45</v>
      </c>
      <c r="G2" s="19"/>
      <c r="H2" s="21"/>
      <c r="I2" s="21"/>
      <c r="J2" s="21"/>
      <c r="K2" s="21"/>
      <c r="L2" s="21"/>
      <c r="M2" s="21"/>
      <c r="N2" s="21"/>
      <c r="O2" s="21"/>
      <c r="P2" s="21"/>
      <c r="Q2" s="2" t="s">
        <v>1</v>
      </c>
      <c r="W2" s="18"/>
    </row>
    <row r="3" spans="2:23" ht="22.5" customHeight="1">
      <c r="B3" s="19"/>
      <c r="C3" s="20"/>
      <c r="D3" s="19"/>
      <c r="E3" s="19"/>
      <c r="F3" s="19"/>
      <c r="G3" s="19"/>
      <c r="H3" s="21"/>
      <c r="I3" s="21"/>
      <c r="J3" s="21"/>
      <c r="K3" s="21"/>
      <c r="L3" s="21"/>
      <c r="M3" s="21"/>
      <c r="N3" s="21"/>
      <c r="O3" s="21"/>
      <c r="P3" s="21"/>
      <c r="Q3" s="2"/>
      <c r="W3" s="18"/>
    </row>
    <row r="4" spans="2:17" ht="28.5" customHeight="1">
      <c r="B4" s="19"/>
      <c r="C4" s="19"/>
      <c r="D4" s="19"/>
      <c r="E4" s="19"/>
      <c r="F4" s="19"/>
      <c r="G4" s="22" t="s">
        <v>4</v>
      </c>
      <c r="H4" s="22"/>
      <c r="I4" s="21"/>
      <c r="Q4" s="2" t="s">
        <v>2</v>
      </c>
    </row>
    <row r="5" spans="1:22" ht="14.25" customHeight="1">
      <c r="A5" s="43" t="s">
        <v>46</v>
      </c>
      <c r="B5" s="43" t="s">
        <v>47</v>
      </c>
      <c r="C5" s="44" t="s">
        <v>48</v>
      </c>
      <c r="D5" s="44" t="s">
        <v>49</v>
      </c>
      <c r="E5" s="45" t="s">
        <v>50</v>
      </c>
      <c r="F5" s="46" t="s">
        <v>51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4" t="s">
        <v>52</v>
      </c>
      <c r="U5" s="44" t="s">
        <v>53</v>
      </c>
      <c r="V5" s="43" t="s">
        <v>54</v>
      </c>
    </row>
    <row r="6" spans="1:22" ht="17.25" customHeight="1">
      <c r="A6" s="43"/>
      <c r="B6" s="43"/>
      <c r="C6" s="43"/>
      <c r="D6" s="43"/>
      <c r="E6" s="45"/>
      <c r="F6" s="23">
        <v>7</v>
      </c>
      <c r="G6" s="24" t="s">
        <v>55</v>
      </c>
      <c r="H6" s="23">
        <v>8</v>
      </c>
      <c r="I6" s="24" t="s">
        <v>55</v>
      </c>
      <c r="J6" s="23">
        <v>9</v>
      </c>
      <c r="K6" s="24" t="s">
        <v>55</v>
      </c>
      <c r="L6" s="23">
        <v>10</v>
      </c>
      <c r="M6" s="24" t="s">
        <v>55</v>
      </c>
      <c r="N6" s="23">
        <v>11</v>
      </c>
      <c r="O6" s="24" t="s">
        <v>55</v>
      </c>
      <c r="P6" s="23">
        <v>12</v>
      </c>
      <c r="Q6" s="24" t="s">
        <v>55</v>
      </c>
      <c r="R6" s="23">
        <v>13</v>
      </c>
      <c r="S6" s="24" t="s">
        <v>55</v>
      </c>
      <c r="T6" s="44"/>
      <c r="U6" s="44"/>
      <c r="V6" s="44"/>
    </row>
    <row r="7" spans="1:22" ht="14.25" customHeight="1">
      <c r="A7" s="47" t="s">
        <v>56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5.75">
      <c r="A8" s="100">
        <v>2</v>
      </c>
      <c r="B8" s="73" t="s">
        <v>15</v>
      </c>
      <c r="C8" s="101">
        <v>1200</v>
      </c>
      <c r="D8" s="79">
        <f aca="true" t="shared" si="0" ref="D8:D23">SUM(C8,F8:S8)</f>
        <v>2613</v>
      </c>
      <c r="E8" s="80">
        <f>SUM(D8:D9)</f>
        <v>5471</v>
      </c>
      <c r="F8" s="107">
        <v>181</v>
      </c>
      <c r="G8" s="107"/>
      <c r="H8" s="102">
        <v>199</v>
      </c>
      <c r="I8" s="102"/>
      <c r="J8" s="106">
        <v>221</v>
      </c>
      <c r="K8" s="106"/>
      <c r="L8" s="110">
        <v>227</v>
      </c>
      <c r="M8" s="110"/>
      <c r="N8" s="81">
        <v>187</v>
      </c>
      <c r="O8" s="81"/>
      <c r="P8" s="106">
        <v>204</v>
      </c>
      <c r="Q8" s="106"/>
      <c r="R8" s="81">
        <v>194</v>
      </c>
      <c r="S8" s="81"/>
      <c r="T8" s="82">
        <f aca="true" t="shared" si="1" ref="T8:T23">SUM(G8,I8,K8,M8,S8,O8,Q8)</f>
        <v>0</v>
      </c>
      <c r="U8" s="83">
        <f aca="true" t="shared" si="2" ref="U8:U23">AVERAGE(F8,H8,J8,L8,R8,N8,P8)</f>
        <v>201.85714285714286</v>
      </c>
      <c r="V8" s="84">
        <v>1</v>
      </c>
    </row>
    <row r="9" spans="1:22" ht="15.75">
      <c r="A9" s="100">
        <v>2</v>
      </c>
      <c r="B9" s="73" t="s">
        <v>16</v>
      </c>
      <c r="C9" s="101">
        <v>1291</v>
      </c>
      <c r="D9" s="79">
        <f t="shared" si="0"/>
        <v>2858</v>
      </c>
      <c r="E9" s="80"/>
      <c r="F9" s="107">
        <v>197</v>
      </c>
      <c r="G9" s="108">
        <v>0</v>
      </c>
      <c r="H9" s="102">
        <v>225</v>
      </c>
      <c r="I9" s="102">
        <v>30</v>
      </c>
      <c r="J9" s="106">
        <v>206</v>
      </c>
      <c r="K9" s="106">
        <v>30</v>
      </c>
      <c r="L9" s="117">
        <v>180</v>
      </c>
      <c r="M9" s="116">
        <v>30</v>
      </c>
      <c r="N9" s="86">
        <v>219</v>
      </c>
      <c r="O9" s="86">
        <v>30</v>
      </c>
      <c r="P9" s="123">
        <v>187</v>
      </c>
      <c r="Q9" s="123">
        <v>30</v>
      </c>
      <c r="R9" s="86">
        <v>188</v>
      </c>
      <c r="S9" s="87">
        <v>15</v>
      </c>
      <c r="T9" s="82">
        <f t="shared" si="1"/>
        <v>165</v>
      </c>
      <c r="U9" s="83">
        <f t="shared" si="2"/>
        <v>200.28571428571428</v>
      </c>
      <c r="V9" s="84"/>
    </row>
    <row r="10" spans="1:22" ht="15.75">
      <c r="A10" s="78">
        <v>1</v>
      </c>
      <c r="B10" s="48" t="s">
        <v>13</v>
      </c>
      <c r="C10" s="59">
        <v>1351</v>
      </c>
      <c r="D10" s="79">
        <f t="shared" si="0"/>
        <v>2731</v>
      </c>
      <c r="E10" s="80">
        <f>SUM(D10:D11)</f>
        <v>5426</v>
      </c>
      <c r="F10" s="102">
        <v>178</v>
      </c>
      <c r="G10" s="102"/>
      <c r="H10" s="107">
        <v>129</v>
      </c>
      <c r="I10" s="107"/>
      <c r="J10" s="110">
        <v>239</v>
      </c>
      <c r="K10" s="110"/>
      <c r="L10" s="81">
        <v>192</v>
      </c>
      <c r="M10" s="81"/>
      <c r="N10" s="110">
        <v>226</v>
      </c>
      <c r="O10" s="110"/>
      <c r="P10" s="102">
        <v>228</v>
      </c>
      <c r="Q10" s="102"/>
      <c r="R10" s="81">
        <v>188</v>
      </c>
      <c r="S10" s="81"/>
      <c r="T10" s="82">
        <f t="shared" si="1"/>
        <v>0</v>
      </c>
      <c r="U10" s="83">
        <f t="shared" si="2"/>
        <v>197.14285714285714</v>
      </c>
      <c r="V10" s="84">
        <v>2</v>
      </c>
    </row>
    <row r="11" spans="1:22" ht="15.75">
      <c r="A11" s="78">
        <v>1</v>
      </c>
      <c r="B11" s="48" t="s">
        <v>14</v>
      </c>
      <c r="C11" s="59">
        <v>1239</v>
      </c>
      <c r="D11" s="79">
        <f t="shared" si="0"/>
        <v>2695</v>
      </c>
      <c r="E11" s="80"/>
      <c r="F11" s="102">
        <v>196</v>
      </c>
      <c r="G11" s="102">
        <v>30</v>
      </c>
      <c r="H11" s="107">
        <v>157</v>
      </c>
      <c r="I11" s="107">
        <v>0</v>
      </c>
      <c r="J11" s="110">
        <v>200</v>
      </c>
      <c r="K11" s="110">
        <v>30</v>
      </c>
      <c r="L11" s="81">
        <v>184</v>
      </c>
      <c r="M11" s="81">
        <v>30</v>
      </c>
      <c r="N11" s="110">
        <v>202</v>
      </c>
      <c r="O11" s="110">
        <v>30</v>
      </c>
      <c r="P11" s="102">
        <v>158</v>
      </c>
      <c r="Q11" s="102">
        <v>30</v>
      </c>
      <c r="R11" s="81">
        <v>194</v>
      </c>
      <c r="S11" s="81">
        <v>15</v>
      </c>
      <c r="T11" s="82">
        <f t="shared" si="1"/>
        <v>165</v>
      </c>
      <c r="U11" s="83">
        <f t="shared" si="2"/>
        <v>184.42857142857142</v>
      </c>
      <c r="V11" s="84"/>
    </row>
    <row r="12" spans="1:22" ht="15.75">
      <c r="A12" s="100">
        <v>6</v>
      </c>
      <c r="B12" s="74" t="s">
        <v>23</v>
      </c>
      <c r="C12" s="101">
        <v>1281</v>
      </c>
      <c r="D12" s="79">
        <f t="shared" si="0"/>
        <v>2710</v>
      </c>
      <c r="E12" s="80">
        <f>SUM(D12:D13)</f>
        <v>5402</v>
      </c>
      <c r="F12" s="110">
        <v>179</v>
      </c>
      <c r="G12" s="110"/>
      <c r="H12" s="107">
        <v>202</v>
      </c>
      <c r="I12" s="107"/>
      <c r="J12" s="81">
        <v>213</v>
      </c>
      <c r="K12" s="81"/>
      <c r="L12" s="110">
        <v>172</v>
      </c>
      <c r="M12" s="110"/>
      <c r="N12" s="106">
        <v>257</v>
      </c>
      <c r="O12" s="106"/>
      <c r="P12" s="110">
        <v>209</v>
      </c>
      <c r="Q12" s="110"/>
      <c r="R12" s="106">
        <v>197</v>
      </c>
      <c r="S12" s="106"/>
      <c r="T12" s="82">
        <f t="shared" si="1"/>
        <v>0</v>
      </c>
      <c r="U12" s="83">
        <f t="shared" si="2"/>
        <v>204.14285714285714</v>
      </c>
      <c r="V12" s="84">
        <v>3</v>
      </c>
    </row>
    <row r="13" spans="1:22" ht="15.75">
      <c r="A13" s="100">
        <v>6</v>
      </c>
      <c r="B13" s="73" t="s">
        <v>24</v>
      </c>
      <c r="C13" s="101">
        <v>1112</v>
      </c>
      <c r="D13" s="79">
        <f t="shared" si="0"/>
        <v>2692</v>
      </c>
      <c r="E13" s="80"/>
      <c r="F13" s="110">
        <v>186</v>
      </c>
      <c r="G13" s="110">
        <v>30</v>
      </c>
      <c r="H13" s="107">
        <v>222</v>
      </c>
      <c r="I13" s="107">
        <v>30</v>
      </c>
      <c r="J13" s="81">
        <v>181</v>
      </c>
      <c r="K13" s="81">
        <v>0</v>
      </c>
      <c r="L13" s="110">
        <v>227</v>
      </c>
      <c r="M13" s="111">
        <v>0</v>
      </c>
      <c r="N13" s="118">
        <v>174</v>
      </c>
      <c r="O13" s="118">
        <v>30</v>
      </c>
      <c r="P13" s="111">
        <v>212</v>
      </c>
      <c r="Q13" s="111">
        <v>30</v>
      </c>
      <c r="R13" s="118">
        <v>228</v>
      </c>
      <c r="S13" s="106">
        <v>30</v>
      </c>
      <c r="T13" s="82">
        <f t="shared" si="1"/>
        <v>150</v>
      </c>
      <c r="U13" s="83">
        <f t="shared" si="2"/>
        <v>204.28571428571428</v>
      </c>
      <c r="V13" s="84"/>
    </row>
    <row r="14" spans="1:23" ht="15.75">
      <c r="A14" s="78">
        <v>4</v>
      </c>
      <c r="B14" s="48" t="s">
        <v>19</v>
      </c>
      <c r="C14" s="59">
        <v>1244</v>
      </c>
      <c r="D14" s="79">
        <f t="shared" si="0"/>
        <v>2559</v>
      </c>
      <c r="E14" s="80">
        <f>SUM(D14:D15)</f>
        <v>5293</v>
      </c>
      <c r="F14" s="81">
        <v>196</v>
      </c>
      <c r="G14" s="81"/>
      <c r="H14" s="110">
        <v>197</v>
      </c>
      <c r="I14" s="110"/>
      <c r="J14" s="81">
        <v>215</v>
      </c>
      <c r="K14" s="81"/>
      <c r="L14" s="102">
        <v>175</v>
      </c>
      <c r="M14" s="102"/>
      <c r="N14" s="81">
        <v>164</v>
      </c>
      <c r="O14" s="81"/>
      <c r="P14" s="102">
        <v>191</v>
      </c>
      <c r="Q14" s="102"/>
      <c r="R14" s="110">
        <v>177</v>
      </c>
      <c r="S14" s="110"/>
      <c r="T14" s="82">
        <f t="shared" si="1"/>
        <v>0</v>
      </c>
      <c r="U14" s="83">
        <f t="shared" si="2"/>
        <v>187.85714285714286</v>
      </c>
      <c r="V14" s="84">
        <v>4</v>
      </c>
      <c r="W14" s="25"/>
    </row>
    <row r="15" spans="1:23" ht="15.75">
      <c r="A15" s="78">
        <v>4</v>
      </c>
      <c r="B15" s="48" t="s">
        <v>20</v>
      </c>
      <c r="C15" s="59">
        <v>1183</v>
      </c>
      <c r="D15" s="79">
        <f t="shared" si="0"/>
        <v>2734</v>
      </c>
      <c r="E15" s="80"/>
      <c r="F15" s="81">
        <v>209</v>
      </c>
      <c r="G15" s="81">
        <v>30</v>
      </c>
      <c r="H15" s="110">
        <v>206</v>
      </c>
      <c r="I15" s="110">
        <v>30</v>
      </c>
      <c r="J15" s="81">
        <v>246</v>
      </c>
      <c r="K15" s="81">
        <v>30</v>
      </c>
      <c r="L15" s="102">
        <v>207</v>
      </c>
      <c r="M15" s="102">
        <v>0</v>
      </c>
      <c r="N15" s="81">
        <v>240</v>
      </c>
      <c r="O15" s="81">
        <v>0</v>
      </c>
      <c r="P15" s="102">
        <v>189</v>
      </c>
      <c r="Q15" s="102">
        <v>0</v>
      </c>
      <c r="R15" s="110">
        <v>164</v>
      </c>
      <c r="S15" s="110">
        <v>0</v>
      </c>
      <c r="T15" s="82">
        <f t="shared" si="1"/>
        <v>90</v>
      </c>
      <c r="U15" s="83">
        <f t="shared" si="2"/>
        <v>208.71428571428572</v>
      </c>
      <c r="V15" s="84"/>
      <c r="W15" s="25"/>
    </row>
    <row r="16" spans="1:23" ht="15.75">
      <c r="A16" s="100">
        <v>3</v>
      </c>
      <c r="B16" s="73" t="s">
        <v>17</v>
      </c>
      <c r="C16" s="101">
        <v>1195</v>
      </c>
      <c r="D16" s="79">
        <f t="shared" si="0"/>
        <v>2510</v>
      </c>
      <c r="E16" s="80">
        <f>SUM(D16:D17)</f>
        <v>5256</v>
      </c>
      <c r="F16" s="111">
        <v>177</v>
      </c>
      <c r="G16" s="111"/>
      <c r="H16" s="88">
        <v>233</v>
      </c>
      <c r="I16" s="88"/>
      <c r="J16" s="114">
        <v>207</v>
      </c>
      <c r="K16" s="114"/>
      <c r="L16" s="118">
        <v>182</v>
      </c>
      <c r="M16" s="118"/>
      <c r="N16" s="111">
        <v>182</v>
      </c>
      <c r="O16" s="111"/>
      <c r="P16" s="118">
        <v>152</v>
      </c>
      <c r="Q16" s="118"/>
      <c r="R16" s="111">
        <v>182</v>
      </c>
      <c r="S16" s="111"/>
      <c r="T16" s="89">
        <f t="shared" si="1"/>
        <v>0</v>
      </c>
      <c r="U16" s="83">
        <f t="shared" si="2"/>
        <v>187.85714285714286</v>
      </c>
      <c r="V16" s="84">
        <v>5</v>
      </c>
      <c r="W16" s="25"/>
    </row>
    <row r="17" spans="1:27" ht="15.75">
      <c r="A17" s="100">
        <v>3</v>
      </c>
      <c r="B17" s="73" t="s">
        <v>18</v>
      </c>
      <c r="C17" s="101">
        <v>1293</v>
      </c>
      <c r="D17" s="79">
        <f t="shared" si="0"/>
        <v>2746</v>
      </c>
      <c r="E17" s="80"/>
      <c r="F17" s="110">
        <v>175</v>
      </c>
      <c r="G17" s="112">
        <v>0</v>
      </c>
      <c r="H17" s="81">
        <v>188</v>
      </c>
      <c r="I17" s="81">
        <v>30</v>
      </c>
      <c r="J17" s="102">
        <v>208</v>
      </c>
      <c r="K17" s="102">
        <v>30</v>
      </c>
      <c r="L17" s="106">
        <v>251</v>
      </c>
      <c r="M17" s="106">
        <v>30</v>
      </c>
      <c r="N17" s="110">
        <v>192</v>
      </c>
      <c r="O17" s="110">
        <v>0</v>
      </c>
      <c r="P17" s="106">
        <v>124</v>
      </c>
      <c r="Q17" s="106">
        <v>0</v>
      </c>
      <c r="R17" s="110">
        <v>195</v>
      </c>
      <c r="S17" s="110">
        <v>30</v>
      </c>
      <c r="T17" s="79">
        <f t="shared" si="1"/>
        <v>120</v>
      </c>
      <c r="U17" s="91">
        <f t="shared" si="2"/>
        <v>190.42857142857142</v>
      </c>
      <c r="V17" s="84"/>
      <c r="AA17" s="127"/>
    </row>
    <row r="18" spans="1:22" ht="15.75">
      <c r="A18" s="92">
        <v>5</v>
      </c>
      <c r="B18" s="48" t="s">
        <v>21</v>
      </c>
      <c r="C18" s="93">
        <v>1177</v>
      </c>
      <c r="D18" s="79">
        <f t="shared" si="0"/>
        <v>2619</v>
      </c>
      <c r="E18" s="80">
        <f>SUM(D18:D19)</f>
        <v>5234</v>
      </c>
      <c r="F18" s="88">
        <v>207</v>
      </c>
      <c r="G18" s="88"/>
      <c r="H18" s="114">
        <v>209</v>
      </c>
      <c r="I18" s="114"/>
      <c r="J18" s="111">
        <v>206</v>
      </c>
      <c r="K18" s="111"/>
      <c r="L18" s="118">
        <v>180</v>
      </c>
      <c r="M18" s="119"/>
      <c r="N18" s="121">
        <v>213</v>
      </c>
      <c r="O18" s="121"/>
      <c r="P18" s="94">
        <v>204</v>
      </c>
      <c r="Q18" s="94"/>
      <c r="R18" s="119">
        <v>223</v>
      </c>
      <c r="S18" s="118"/>
      <c r="T18" s="82">
        <f t="shared" si="1"/>
        <v>0</v>
      </c>
      <c r="U18" s="95">
        <f t="shared" si="2"/>
        <v>206</v>
      </c>
      <c r="V18" s="84">
        <v>6</v>
      </c>
    </row>
    <row r="19" spans="1:23" ht="15.75">
      <c r="A19" s="96">
        <v>5</v>
      </c>
      <c r="B19" s="48" t="s">
        <v>22</v>
      </c>
      <c r="C19" s="97">
        <v>1241</v>
      </c>
      <c r="D19" s="79">
        <f t="shared" si="0"/>
        <v>2615</v>
      </c>
      <c r="E19" s="80"/>
      <c r="F19" s="90">
        <v>169</v>
      </c>
      <c r="G19" s="81">
        <v>0</v>
      </c>
      <c r="H19" s="103">
        <v>197</v>
      </c>
      <c r="I19" s="102">
        <v>0</v>
      </c>
      <c r="J19" s="112">
        <v>188</v>
      </c>
      <c r="K19" s="110">
        <v>0</v>
      </c>
      <c r="L19" s="120">
        <v>205</v>
      </c>
      <c r="M19" s="106">
        <v>0</v>
      </c>
      <c r="N19" s="103">
        <v>193</v>
      </c>
      <c r="O19" s="102">
        <v>30</v>
      </c>
      <c r="P19" s="90">
        <v>223</v>
      </c>
      <c r="Q19" s="81">
        <v>0</v>
      </c>
      <c r="R19" s="120">
        <v>169</v>
      </c>
      <c r="S19" s="106">
        <v>0</v>
      </c>
      <c r="T19" s="82">
        <f t="shared" si="1"/>
        <v>30</v>
      </c>
      <c r="U19" s="95">
        <f t="shared" si="2"/>
        <v>192</v>
      </c>
      <c r="V19" s="84"/>
      <c r="W19" s="25"/>
    </row>
    <row r="20" spans="1:23" ht="15.75">
      <c r="A20" s="100">
        <v>7</v>
      </c>
      <c r="B20" s="73" t="s">
        <v>25</v>
      </c>
      <c r="C20" s="101">
        <v>1287</v>
      </c>
      <c r="D20" s="79">
        <f t="shared" si="0"/>
        <v>2528</v>
      </c>
      <c r="E20" s="80">
        <f>SUM(D20:D21)</f>
        <v>5071</v>
      </c>
      <c r="F20" s="109">
        <v>187</v>
      </c>
      <c r="G20" s="107"/>
      <c r="H20" s="113">
        <v>164</v>
      </c>
      <c r="I20" s="110"/>
      <c r="J20" s="102">
        <v>184</v>
      </c>
      <c r="K20" s="102"/>
      <c r="L20" s="85">
        <v>165</v>
      </c>
      <c r="M20" s="81"/>
      <c r="N20" s="102">
        <v>184</v>
      </c>
      <c r="O20" s="102"/>
      <c r="P20" s="110">
        <v>188</v>
      </c>
      <c r="Q20" s="110"/>
      <c r="R20" s="102">
        <v>169</v>
      </c>
      <c r="S20" s="125"/>
      <c r="T20" s="82">
        <f t="shared" si="1"/>
        <v>0</v>
      </c>
      <c r="U20" s="83">
        <f t="shared" si="2"/>
        <v>177.28571428571428</v>
      </c>
      <c r="V20" s="98">
        <v>7</v>
      </c>
      <c r="W20" s="25"/>
    </row>
    <row r="21" spans="1:23" ht="15.75">
      <c r="A21" s="100">
        <v>7</v>
      </c>
      <c r="B21" s="73" t="s">
        <v>26</v>
      </c>
      <c r="C21" s="101">
        <v>1085</v>
      </c>
      <c r="D21" s="79">
        <f t="shared" si="0"/>
        <v>2543</v>
      </c>
      <c r="E21" s="80"/>
      <c r="F21" s="109">
        <v>204</v>
      </c>
      <c r="G21" s="107">
        <v>30</v>
      </c>
      <c r="H21" s="113">
        <v>207</v>
      </c>
      <c r="I21" s="110">
        <v>0</v>
      </c>
      <c r="J21" s="102">
        <v>212</v>
      </c>
      <c r="K21" s="102">
        <v>0</v>
      </c>
      <c r="L21" s="85">
        <v>202</v>
      </c>
      <c r="M21" s="99">
        <v>0</v>
      </c>
      <c r="N21" s="105">
        <v>205</v>
      </c>
      <c r="O21" s="105">
        <v>0</v>
      </c>
      <c r="P21" s="122">
        <v>180</v>
      </c>
      <c r="Q21" s="122">
        <v>0</v>
      </c>
      <c r="R21" s="105">
        <v>188</v>
      </c>
      <c r="S21" s="125">
        <v>30</v>
      </c>
      <c r="T21" s="82">
        <f t="shared" si="1"/>
        <v>60</v>
      </c>
      <c r="U21" s="83">
        <f t="shared" si="2"/>
        <v>199.71428571428572</v>
      </c>
      <c r="V21" s="98"/>
      <c r="W21" s="25"/>
    </row>
    <row r="22" spans="1:23" ht="15.75">
      <c r="A22" s="78">
        <v>8</v>
      </c>
      <c r="B22" s="48" t="s">
        <v>27</v>
      </c>
      <c r="C22" s="59">
        <v>1149</v>
      </c>
      <c r="D22" s="79">
        <f t="shared" si="0"/>
        <v>2527</v>
      </c>
      <c r="E22" s="80">
        <f>SUM(D22:D23)</f>
        <v>4754</v>
      </c>
      <c r="F22" s="102">
        <v>176</v>
      </c>
      <c r="G22" s="103"/>
      <c r="H22" s="81">
        <v>150</v>
      </c>
      <c r="I22" s="81"/>
      <c r="J22" s="106">
        <v>153</v>
      </c>
      <c r="K22" s="106"/>
      <c r="L22" s="102">
        <v>239</v>
      </c>
      <c r="M22" s="102"/>
      <c r="N22" s="106">
        <v>217</v>
      </c>
      <c r="O22" s="106"/>
      <c r="P22" s="81">
        <v>248</v>
      </c>
      <c r="Q22" s="81"/>
      <c r="R22" s="126">
        <v>195</v>
      </c>
      <c r="S22" s="105"/>
      <c r="T22" s="82">
        <f t="shared" si="1"/>
        <v>0</v>
      </c>
      <c r="U22" s="83">
        <f t="shared" si="2"/>
        <v>196.85714285714286</v>
      </c>
      <c r="V22" s="84">
        <v>8</v>
      </c>
      <c r="W22" s="25"/>
    </row>
    <row r="23" spans="1:23" ht="15.75">
      <c r="A23" s="78">
        <v>8</v>
      </c>
      <c r="B23" s="48" t="s">
        <v>28</v>
      </c>
      <c r="C23" s="59">
        <v>1038</v>
      </c>
      <c r="D23" s="79">
        <f t="shared" si="0"/>
        <v>2227</v>
      </c>
      <c r="E23" s="80"/>
      <c r="F23" s="105">
        <v>154</v>
      </c>
      <c r="G23" s="104">
        <v>0</v>
      </c>
      <c r="H23" s="99">
        <v>155</v>
      </c>
      <c r="I23" s="99">
        <v>0</v>
      </c>
      <c r="J23" s="115">
        <v>165</v>
      </c>
      <c r="K23" s="115">
        <v>0</v>
      </c>
      <c r="L23" s="105">
        <v>159</v>
      </c>
      <c r="M23" s="105">
        <v>30</v>
      </c>
      <c r="N23" s="115">
        <v>165</v>
      </c>
      <c r="O23" s="115">
        <v>0</v>
      </c>
      <c r="P23" s="99">
        <v>181</v>
      </c>
      <c r="Q23" s="99">
        <v>30</v>
      </c>
      <c r="R23" s="105">
        <v>150</v>
      </c>
      <c r="S23" s="105">
        <v>0</v>
      </c>
      <c r="T23" s="82">
        <f t="shared" si="1"/>
        <v>60</v>
      </c>
      <c r="U23" s="83">
        <f t="shared" si="2"/>
        <v>161.28571428571428</v>
      </c>
      <c r="V23" s="84"/>
      <c r="W23" s="25"/>
    </row>
    <row r="28" ht="12.75">
      <c r="R28" s="124"/>
    </row>
  </sheetData>
  <sheetProtection selectLockedCells="1" selectUnlockedCells="1"/>
  <mergeCells count="26">
    <mergeCell ref="E22:E23"/>
    <mergeCell ref="V22:V23"/>
    <mergeCell ref="E16:E17"/>
    <mergeCell ref="V16:V17"/>
    <mergeCell ref="E18:E19"/>
    <mergeCell ref="V18:V19"/>
    <mergeCell ref="E20:E21"/>
    <mergeCell ref="V20:V21"/>
    <mergeCell ref="E10:E11"/>
    <mergeCell ref="V10:V11"/>
    <mergeCell ref="E12:E13"/>
    <mergeCell ref="V12:V13"/>
    <mergeCell ref="E14:E15"/>
    <mergeCell ref="V14:V15"/>
    <mergeCell ref="T5:T6"/>
    <mergeCell ref="U5:U6"/>
    <mergeCell ref="V5:V6"/>
    <mergeCell ref="A7:V7"/>
    <mergeCell ref="E8:E9"/>
    <mergeCell ref="V8:V9"/>
    <mergeCell ref="A5:A6"/>
    <mergeCell ref="B5:B6"/>
    <mergeCell ref="C5:C6"/>
    <mergeCell ref="D5:D6"/>
    <mergeCell ref="E5:E6"/>
    <mergeCell ref="F5:S5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59687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80" zoomScaleNormal="80" zoomScalePageLayoutView="0" workbookViewId="0" topLeftCell="A1">
      <selection activeCell="J27" sqref="J27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5.7109375" style="0" customWidth="1"/>
    <col min="4" max="4" width="3.8515625" style="0" customWidth="1"/>
    <col min="5" max="5" width="40.57421875" style="0" customWidth="1"/>
    <col min="6" max="6" width="5.57421875" style="0" customWidth="1"/>
    <col min="7" max="7" width="3.2812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26.25">
      <c r="B2" s="26"/>
      <c r="C2" s="26"/>
      <c r="D2" s="26" t="s">
        <v>57</v>
      </c>
      <c r="E2" s="27" t="s">
        <v>58</v>
      </c>
      <c r="F2" s="6"/>
    </row>
    <row r="3" ht="14.25" customHeight="1"/>
    <row r="4" spans="2:5" ht="18">
      <c r="B4" s="28"/>
      <c r="C4" s="28"/>
      <c r="D4" s="28"/>
      <c r="E4" s="29" t="s">
        <v>59</v>
      </c>
    </row>
    <row r="5" spans="2:5" ht="18">
      <c r="B5" s="28"/>
      <c r="C5" s="28"/>
      <c r="D5" s="28"/>
      <c r="E5" s="29"/>
    </row>
    <row r="6" spans="2:5" ht="18">
      <c r="B6" s="28"/>
      <c r="C6" s="28"/>
      <c r="D6" s="28"/>
      <c r="E6" s="29"/>
    </row>
    <row r="7" spans="2:8" ht="19.5" customHeight="1">
      <c r="B7" s="30"/>
      <c r="C7" s="31"/>
      <c r="D7" s="31"/>
      <c r="E7" s="32"/>
      <c r="F7" s="32"/>
      <c r="H7" s="32"/>
    </row>
    <row r="8" spans="2:6" ht="19.5" customHeight="1">
      <c r="B8" s="14" t="s">
        <v>60</v>
      </c>
      <c r="C8" s="31"/>
      <c r="D8" s="31"/>
      <c r="E8" s="32"/>
      <c r="F8" s="32"/>
    </row>
    <row r="9" spans="1:10" ht="19.5" customHeight="1">
      <c r="A9" s="33"/>
      <c r="B9" s="14" t="s">
        <v>61</v>
      </c>
      <c r="D9" s="31"/>
      <c r="E9" s="30"/>
      <c r="F9" s="25"/>
      <c r="J9" s="34"/>
    </row>
    <row r="10" spans="1:7" ht="19.5" customHeight="1">
      <c r="A10" s="35"/>
      <c r="B10" s="36"/>
      <c r="C10" s="32"/>
      <c r="D10" s="37"/>
      <c r="E10" s="14" t="s">
        <v>62</v>
      </c>
      <c r="F10" s="31"/>
      <c r="G10" s="38"/>
    </row>
    <row r="11" spans="1:8" ht="19.5" customHeight="1">
      <c r="A11" s="35"/>
      <c r="B11" s="38"/>
      <c r="C11" s="32"/>
      <c r="D11" s="31"/>
      <c r="E11" s="14" t="s">
        <v>63</v>
      </c>
      <c r="F11" s="39"/>
      <c r="G11" s="38"/>
      <c r="H11" s="30"/>
    </row>
    <row r="12" spans="1:8" ht="19.5" customHeight="1">
      <c r="A12" s="35"/>
      <c r="B12" s="38"/>
      <c r="C12" s="32"/>
      <c r="E12" s="36"/>
      <c r="F12" s="32"/>
      <c r="G12" s="34"/>
      <c r="H12" s="14" t="s">
        <v>13</v>
      </c>
    </row>
    <row r="13" spans="1:8" ht="19.5" customHeight="1">
      <c r="A13" s="35"/>
      <c r="B13" s="30"/>
      <c r="F13" s="32"/>
      <c r="G13" s="34"/>
      <c r="H13" s="14" t="s">
        <v>14</v>
      </c>
    </row>
    <row r="14" spans="1:8" ht="19.5" customHeight="1">
      <c r="A14" s="40"/>
      <c r="B14" s="15" t="s">
        <v>64</v>
      </c>
      <c r="D14" s="41"/>
      <c r="E14" s="30"/>
      <c r="F14" s="32"/>
      <c r="G14" s="34"/>
      <c r="H14" s="36"/>
    </row>
    <row r="15" spans="2:7" ht="19.5" customHeight="1">
      <c r="B15" s="14" t="s">
        <v>65</v>
      </c>
      <c r="C15" s="31"/>
      <c r="D15" s="32"/>
      <c r="E15" s="14" t="s">
        <v>66</v>
      </c>
      <c r="F15" s="39"/>
      <c r="G15" s="34"/>
    </row>
    <row r="16" spans="2:6" ht="19.5" customHeight="1">
      <c r="B16" s="36"/>
      <c r="C16" s="42"/>
      <c r="D16" s="42"/>
      <c r="E16" s="14" t="s">
        <v>67</v>
      </c>
      <c r="F16" s="32"/>
    </row>
    <row r="17" spans="3:6" ht="19.5" customHeight="1">
      <c r="C17" s="25"/>
      <c r="D17" s="25"/>
      <c r="E17" s="36"/>
      <c r="F17" s="31"/>
    </row>
    <row r="18" spans="3:6" ht="12.75">
      <c r="C18" s="25"/>
      <c r="D18" s="25"/>
      <c r="E18" s="25"/>
      <c r="F18" s="25"/>
    </row>
    <row r="19" spans="3:9" ht="18">
      <c r="C19" s="25"/>
      <c r="D19" s="25"/>
      <c r="E19" s="25"/>
      <c r="F19" s="25"/>
      <c r="I19" s="31"/>
    </row>
    <row r="20" spans="3:9" ht="18">
      <c r="C20" s="32"/>
      <c r="F20" s="25"/>
      <c r="G20" s="25"/>
      <c r="H20" s="25"/>
      <c r="I20" s="25"/>
    </row>
    <row r="21" ht="12.75">
      <c r="I21" s="25"/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5968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2016-03-23T15:27:50Z</dcterms:created>
  <dcterms:modified xsi:type="dcterms:W3CDTF">2016-03-23T17:14:53Z</dcterms:modified>
  <cp:category/>
  <cp:version/>
  <cp:contentType/>
  <cp:contentStatus/>
</cp:coreProperties>
</file>