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1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робин'!$A$1:$W$30</definedName>
  </definedNames>
  <calcPr fullCalcOnLoad="1"/>
</workbook>
</file>

<file path=xl/sharedStrings.xml><?xml version="1.0" encoding="utf-8"?>
<sst xmlns="http://schemas.openxmlformats.org/spreadsheetml/2006/main" count="98" uniqueCount="58">
  <si>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</si>
  <si>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</si>
  <si>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</si>
  <si>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2016</t>
  </si>
  <si>
    <t xml:space="preserve">8 этап </t>
  </si>
  <si>
    <t>22 октября 2016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</si>
  <si>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</si>
  <si>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</si>
  <si>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</si>
  <si>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</si>
  <si>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</si>
  <si>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</si>
  <si>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</si>
  <si>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</si>
  <si>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Егозарьян Артур</t>
  </si>
  <si>
    <t>Белов Андрей</t>
  </si>
  <si>
    <t>Анипко Александр</t>
  </si>
  <si>
    <t>Москаленко Жанна</t>
  </si>
  <si>
    <t>Корецкая Яна</t>
  </si>
  <si>
    <t>Вайнман Марина</t>
  </si>
  <si>
    <t>Безотосный Алексей</t>
  </si>
  <si>
    <t>Лихолай Алла</t>
  </si>
  <si>
    <t>Марченко Петр</t>
  </si>
  <si>
    <t>Рычагов Максим</t>
  </si>
  <si>
    <t>Лаптев Вячеслав</t>
  </si>
  <si>
    <t>Ульянова Анна</t>
  </si>
  <si>
    <t>Лазарев Сергей</t>
  </si>
  <si>
    <t>Мисходжев Руслан</t>
  </si>
  <si>
    <t>Поляков Александр</t>
  </si>
  <si>
    <t>Фамин Денис</t>
  </si>
  <si>
    <t>Гущин Александр</t>
  </si>
  <si>
    <t>Лявин Андрей</t>
  </si>
  <si>
    <t>Вайнман Алексей</t>
  </si>
  <si>
    <t>Иванова Ольга</t>
  </si>
  <si>
    <t>Халанский Дмитрий</t>
  </si>
  <si>
    <t>Тарапатин Василий</t>
  </si>
  <si>
    <t>Беляков Александр</t>
  </si>
  <si>
    <t>Кекеев Баатр</t>
  </si>
  <si>
    <t>Карпов Сергей</t>
  </si>
  <si>
    <t>Антюфеева Елена</t>
  </si>
  <si>
    <t>Таганов Алексей</t>
  </si>
  <si>
    <t>Кияшкин Александр</t>
  </si>
  <si>
    <t>Дорджиев Арслан</t>
  </si>
  <si>
    <t>Хохлов Сергей</t>
  </si>
  <si>
    <t>Раунд Робин</t>
  </si>
  <si>
    <t>22 октября 2016г.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</si>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</sst>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Alignment="1">
      <alignment horizontal="center"/>
      <protection/>
    </xf>
    <xf numFmtId="0" fontId="12" fillId="36" borderId="13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164" fontId="13" fillId="36" borderId="13" xfId="0" applyNumberFormat="1" applyFont="1" applyFill="1" applyBorder="1" applyAlignment="1">
      <alignment horizontal="center" vertical="center"/>
    </xf>
    <xf numFmtId="1" fontId="13" fillId="36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5" fillId="35" borderId="16" xfId="0" applyNumberFormat="1" applyFont="1" applyFill="1" applyBorder="1" applyAlignment="1" applyProtection="1">
      <alignment horizontal="center" vertical="center"/>
      <protection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5" fillId="35" borderId="13" xfId="0" applyNumberFormat="1" applyFont="1" applyFill="1" applyBorder="1" applyAlignment="1" applyProtection="1">
      <alignment horizontal="center" vertical="center"/>
      <protection/>
    </xf>
    <xf numFmtId="0" fontId="12" fillId="36" borderId="13" xfId="52" applyFont="1" applyFill="1" applyBorder="1" applyProtection="1">
      <alignment/>
      <protection locked="0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4" xfId="0" applyNumberFormat="1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37" borderId="24" xfId="0" applyFill="1" applyBorder="1" applyAlignment="1">
      <alignment horizontal="center"/>
    </xf>
    <xf numFmtId="0" fontId="18" fillId="37" borderId="2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" fontId="24" fillId="36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4" fillId="36" borderId="0" xfId="0" applyNumberFormat="1" applyFont="1" applyFill="1" applyBorder="1" applyAlignment="1">
      <alignment horizontal="center"/>
    </xf>
    <xf numFmtId="1" fontId="24" fillId="36" borderId="20" xfId="0" applyNumberFormat="1" applyFont="1" applyFill="1" applyBorder="1" applyAlignment="1">
      <alignment horizontal="center"/>
    </xf>
    <xf numFmtId="1" fontId="24" fillId="36" borderId="11" xfId="0" applyNumberFormat="1" applyFont="1" applyFill="1" applyBorder="1" applyAlignment="1">
      <alignment horizontal="center"/>
    </xf>
    <xf numFmtId="1" fontId="24" fillId="36" borderId="18" xfId="0" applyNumberFormat="1" applyFont="1" applyFill="1" applyBorder="1" applyAlignment="1">
      <alignment horizontal="center"/>
    </xf>
    <xf numFmtId="1" fontId="24" fillId="36" borderId="15" xfId="0" applyNumberFormat="1" applyFont="1" applyFill="1" applyBorder="1" applyAlignment="1">
      <alignment horizontal="center"/>
    </xf>
    <xf numFmtId="1" fontId="24" fillId="36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5" fillId="36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29" fillId="36" borderId="25" xfId="0" applyFont="1" applyFill="1" applyBorder="1" applyAlignment="1" applyProtection="1">
      <alignment/>
      <protection locked="0"/>
    </xf>
    <xf numFmtId="0" fontId="29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7" borderId="24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/>
    </xf>
    <xf numFmtId="0" fontId="23" fillId="37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133350</xdr:rowOff>
    </xdr:from>
    <xdr:to>
      <xdr:col>4</xdr:col>
      <xdr:colOff>19050</xdr:colOff>
      <xdr:row>11</xdr:row>
      <xdr:rowOff>133350</xdr:rowOff>
    </xdr:to>
    <xdr:sp>
      <xdr:nvSpPr>
        <xdr:cNvPr id="1" name="Строка 3"/>
        <xdr:cNvSpPr>
          <a:spLocks/>
        </xdr:cNvSpPr>
      </xdr:nvSpPr>
      <xdr:spPr>
        <a:xfrm>
          <a:off x="3048000" y="25622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209550</xdr:rowOff>
    </xdr:from>
    <xdr:to>
      <xdr:col>9</xdr:col>
      <xdr:colOff>171450</xdr:colOff>
      <xdr:row>13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743825" y="30956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152400</xdr:rowOff>
    </xdr:from>
    <xdr:to>
      <xdr:col>6</xdr:col>
      <xdr:colOff>266700</xdr:colOff>
      <xdr:row>3</xdr:row>
      <xdr:rowOff>104775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54"/>
  <sheetViews>
    <sheetView zoomScale="85" zoomScaleNormal="85" zoomScalePageLayoutView="0" workbookViewId="0" topLeftCell="A1">
      <selection activeCell="A31" sqref="A31"/>
    </sheetView>
  </sheetViews>
  <sheetFormatPr defaultColWidth="9.140625" defaultRowHeight="12.75"/>
  <cols>
    <col min="1" max="1" width="4.140625" style="0" customWidth="1"/>
    <col min="2" max="2" width="22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16" s="17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4" t="s">
        <v>11</v>
      </c>
      <c r="N7" s="15" t="s">
        <v>12</v>
      </c>
      <c r="O7" s="15" t="s">
        <v>13</v>
      </c>
      <c r="P7" s="16"/>
    </row>
    <row r="8" spans="1:18" s="17" customFormat="1" ht="11.25" customHeight="1">
      <c r="A8" s="18">
        <v>1</v>
      </c>
      <c r="B8" s="19" t="s">
        <v>14</v>
      </c>
      <c r="C8" s="20">
        <v>219</v>
      </c>
      <c r="D8" s="21">
        <v>208</v>
      </c>
      <c r="E8" s="22">
        <v>217</v>
      </c>
      <c r="F8" s="21">
        <v>258</v>
      </c>
      <c r="G8" s="22">
        <v>224</v>
      </c>
      <c r="H8" s="21">
        <v>264</v>
      </c>
      <c r="I8" s="23">
        <f aca="true" t="shared" si="0" ref="I8:I37">SUM(C8:H8)</f>
        <v>1390</v>
      </c>
      <c r="J8" s="24">
        <f aca="true" t="shared" si="1" ref="J8:J37">AVERAGE(C8:H8)</f>
        <v>231.66666666666666</v>
      </c>
      <c r="K8" s="25">
        <f aca="true" t="shared" si="2" ref="K8:K37">MAX(C8:H8)</f>
        <v>264</v>
      </c>
      <c r="L8" s="25">
        <f aca="true" t="shared" si="3" ref="L8:L37">IF(D8&lt;&gt;"",MAX(C8:H8)-MIN(C8:H8),"")</f>
        <v>56</v>
      </c>
      <c r="M8" s="23">
        <v>1</v>
      </c>
      <c r="N8" s="26">
        <f aca="true" t="shared" si="4" ref="N8:N37">MIN(C8:H8)</f>
        <v>208</v>
      </c>
      <c r="O8" s="27"/>
      <c r="P8" s="27"/>
      <c r="Q8" s="27"/>
      <c r="R8" s="27"/>
    </row>
    <row r="9" spans="1:15" s="17" customFormat="1" ht="11.25" customHeight="1">
      <c r="A9" s="18">
        <v>2</v>
      </c>
      <c r="B9" s="19" t="s">
        <v>15</v>
      </c>
      <c r="C9" s="28">
        <v>265</v>
      </c>
      <c r="D9" s="21">
        <v>226</v>
      </c>
      <c r="E9" s="22">
        <v>248</v>
      </c>
      <c r="F9" s="21">
        <v>173</v>
      </c>
      <c r="G9" s="22">
        <v>258</v>
      </c>
      <c r="H9" s="21">
        <v>214</v>
      </c>
      <c r="I9" s="23">
        <f t="shared" si="0"/>
        <v>1384</v>
      </c>
      <c r="J9" s="24">
        <f t="shared" si="1"/>
        <v>230.66666666666666</v>
      </c>
      <c r="K9" s="25">
        <f t="shared" si="2"/>
        <v>265</v>
      </c>
      <c r="L9" s="25">
        <f t="shared" si="3"/>
        <v>92</v>
      </c>
      <c r="M9" s="23">
        <v>2</v>
      </c>
      <c r="N9" s="26">
        <f t="shared" si="4"/>
        <v>173</v>
      </c>
      <c r="O9" s="16"/>
    </row>
    <row r="10" spans="1:15" s="17" customFormat="1" ht="11.25" customHeight="1">
      <c r="A10" s="18">
        <v>3</v>
      </c>
      <c r="B10" s="19" t="s">
        <v>16</v>
      </c>
      <c r="C10" s="28">
        <v>218</v>
      </c>
      <c r="D10" s="21">
        <v>245</v>
      </c>
      <c r="E10" s="22">
        <v>224</v>
      </c>
      <c r="F10" s="21">
        <v>233</v>
      </c>
      <c r="G10" s="22">
        <v>234</v>
      </c>
      <c r="H10" s="21">
        <v>216</v>
      </c>
      <c r="I10" s="23">
        <f t="shared" si="0"/>
        <v>1370</v>
      </c>
      <c r="J10" s="24">
        <f t="shared" si="1"/>
        <v>228.33333333333334</v>
      </c>
      <c r="K10" s="25">
        <f t="shared" si="2"/>
        <v>245</v>
      </c>
      <c r="L10" s="25">
        <f t="shared" si="3"/>
        <v>29</v>
      </c>
      <c r="M10" s="23">
        <v>3</v>
      </c>
      <c r="N10" s="26">
        <f t="shared" si="4"/>
        <v>216</v>
      </c>
      <c r="O10" s="16"/>
    </row>
    <row r="11" spans="1:15" s="17" customFormat="1" ht="11.25" customHeight="1">
      <c r="A11" s="18">
        <v>4</v>
      </c>
      <c r="B11" s="19" t="s">
        <v>17</v>
      </c>
      <c r="C11" s="28">
        <v>246</v>
      </c>
      <c r="D11" s="22">
        <v>236</v>
      </c>
      <c r="E11" s="29">
        <v>258</v>
      </c>
      <c r="F11" s="30">
        <v>192</v>
      </c>
      <c r="G11" s="31">
        <v>248</v>
      </c>
      <c r="H11" s="30">
        <v>181</v>
      </c>
      <c r="I11" s="23">
        <f t="shared" si="0"/>
        <v>1361</v>
      </c>
      <c r="J11" s="24">
        <f t="shared" si="1"/>
        <v>226.83333333333334</v>
      </c>
      <c r="K11" s="25">
        <f t="shared" si="2"/>
        <v>258</v>
      </c>
      <c r="L11" s="25">
        <f t="shared" si="3"/>
        <v>77</v>
      </c>
      <c r="M11" s="23">
        <v>4</v>
      </c>
      <c r="N11" s="26">
        <f t="shared" si="4"/>
        <v>181</v>
      </c>
      <c r="O11" s="16"/>
    </row>
    <row r="12" spans="1:15" s="17" customFormat="1" ht="11.25" customHeight="1">
      <c r="A12" s="18">
        <v>5</v>
      </c>
      <c r="B12" s="19" t="s">
        <v>18</v>
      </c>
      <c r="C12" s="28">
        <v>248</v>
      </c>
      <c r="D12" s="32">
        <v>209</v>
      </c>
      <c r="E12" s="33">
        <v>237</v>
      </c>
      <c r="F12" s="21">
        <v>219</v>
      </c>
      <c r="G12" s="22">
        <v>218</v>
      </c>
      <c r="H12" s="28">
        <v>220</v>
      </c>
      <c r="I12" s="23">
        <f t="shared" si="0"/>
        <v>1351</v>
      </c>
      <c r="J12" s="24">
        <f t="shared" si="1"/>
        <v>225.16666666666666</v>
      </c>
      <c r="K12" s="25">
        <f t="shared" si="2"/>
        <v>248</v>
      </c>
      <c r="L12" s="25">
        <f t="shared" si="3"/>
        <v>39</v>
      </c>
      <c r="M12" s="23">
        <v>5</v>
      </c>
      <c r="N12" s="26">
        <f t="shared" si="4"/>
        <v>209</v>
      </c>
      <c r="O12" s="16"/>
    </row>
    <row r="13" spans="1:15" s="17" customFormat="1" ht="11.25" customHeight="1">
      <c r="A13" s="18">
        <v>6</v>
      </c>
      <c r="B13" s="34" t="s">
        <v>19</v>
      </c>
      <c r="C13" s="20">
        <v>196</v>
      </c>
      <c r="D13" s="35">
        <v>240</v>
      </c>
      <c r="E13" s="36">
        <v>280</v>
      </c>
      <c r="F13" s="35">
        <v>207</v>
      </c>
      <c r="G13" s="36">
        <v>221</v>
      </c>
      <c r="H13" s="35">
        <v>198</v>
      </c>
      <c r="I13" s="23">
        <f t="shared" si="0"/>
        <v>1342</v>
      </c>
      <c r="J13" s="24">
        <f t="shared" si="1"/>
        <v>223.66666666666666</v>
      </c>
      <c r="K13" s="25">
        <f t="shared" si="2"/>
        <v>280</v>
      </c>
      <c r="L13" s="25">
        <f t="shared" si="3"/>
        <v>84</v>
      </c>
      <c r="M13" s="23">
        <v>6</v>
      </c>
      <c r="N13" s="26">
        <f t="shared" si="4"/>
        <v>196</v>
      </c>
      <c r="O13" s="16"/>
    </row>
    <row r="14" spans="1:15" s="17" customFormat="1" ht="11.25" customHeight="1">
      <c r="A14" s="18">
        <v>7</v>
      </c>
      <c r="B14" s="19" t="s">
        <v>20</v>
      </c>
      <c r="C14" s="28">
        <v>204</v>
      </c>
      <c r="D14" s="22">
        <v>229</v>
      </c>
      <c r="E14" s="22">
        <v>202</v>
      </c>
      <c r="F14" s="22">
        <v>237</v>
      </c>
      <c r="G14" s="22">
        <v>204</v>
      </c>
      <c r="H14" s="22">
        <v>245</v>
      </c>
      <c r="I14" s="23">
        <f t="shared" si="0"/>
        <v>1321</v>
      </c>
      <c r="J14" s="24">
        <f t="shared" si="1"/>
        <v>220.16666666666666</v>
      </c>
      <c r="K14" s="25">
        <f t="shared" si="2"/>
        <v>245</v>
      </c>
      <c r="L14" s="25">
        <f t="shared" si="3"/>
        <v>43</v>
      </c>
      <c r="M14" s="23">
        <v>7</v>
      </c>
      <c r="N14" s="26">
        <f t="shared" si="4"/>
        <v>202</v>
      </c>
      <c r="O14" s="16"/>
    </row>
    <row r="15" spans="1:15" s="17" customFormat="1" ht="11.25" customHeight="1">
      <c r="A15" s="18">
        <v>8</v>
      </c>
      <c r="B15" s="19" t="s">
        <v>21</v>
      </c>
      <c r="C15" s="28">
        <v>214</v>
      </c>
      <c r="D15" s="21">
        <v>242</v>
      </c>
      <c r="E15" s="31">
        <v>231</v>
      </c>
      <c r="F15" s="30">
        <v>203</v>
      </c>
      <c r="G15" s="31">
        <v>224</v>
      </c>
      <c r="H15" s="30">
        <v>186</v>
      </c>
      <c r="I15" s="23">
        <f t="shared" si="0"/>
        <v>1300</v>
      </c>
      <c r="J15" s="24">
        <f t="shared" si="1"/>
        <v>216.66666666666666</v>
      </c>
      <c r="K15" s="25">
        <f t="shared" si="2"/>
        <v>242</v>
      </c>
      <c r="L15" s="25">
        <f t="shared" si="3"/>
        <v>56</v>
      </c>
      <c r="M15" s="23">
        <v>8</v>
      </c>
      <c r="N15" s="26">
        <f t="shared" si="4"/>
        <v>186</v>
      </c>
      <c r="O15" s="16"/>
    </row>
    <row r="16" spans="1:15" s="17" customFormat="1" ht="11.25" customHeight="1">
      <c r="A16" s="18">
        <v>9</v>
      </c>
      <c r="B16" s="19" t="s">
        <v>22</v>
      </c>
      <c r="C16" s="28">
        <v>192</v>
      </c>
      <c r="D16" s="21">
        <v>192</v>
      </c>
      <c r="E16" s="22">
        <v>219</v>
      </c>
      <c r="F16" s="21">
        <v>233</v>
      </c>
      <c r="G16" s="22">
        <v>202</v>
      </c>
      <c r="H16" s="21">
        <v>255</v>
      </c>
      <c r="I16" s="23">
        <f t="shared" si="0"/>
        <v>1293</v>
      </c>
      <c r="J16" s="24">
        <f t="shared" si="1"/>
        <v>215.5</v>
      </c>
      <c r="K16" s="25">
        <f t="shared" si="2"/>
        <v>255</v>
      </c>
      <c r="L16" s="25">
        <f t="shared" si="3"/>
        <v>63</v>
      </c>
      <c r="M16" s="23">
        <v>9</v>
      </c>
      <c r="N16" s="26">
        <f t="shared" si="4"/>
        <v>192</v>
      </c>
      <c r="O16" s="16"/>
    </row>
    <row r="17" spans="1:15" s="17" customFormat="1" ht="11.25" customHeight="1">
      <c r="A17" s="18">
        <v>10</v>
      </c>
      <c r="B17" s="19" t="s">
        <v>23</v>
      </c>
      <c r="C17" s="37">
        <v>290</v>
      </c>
      <c r="D17" s="38">
        <v>191</v>
      </c>
      <c r="E17" s="39">
        <v>158</v>
      </c>
      <c r="F17" s="38">
        <v>203</v>
      </c>
      <c r="G17" s="39">
        <v>211</v>
      </c>
      <c r="H17" s="40">
        <v>205</v>
      </c>
      <c r="I17" s="23">
        <f t="shared" si="0"/>
        <v>1258</v>
      </c>
      <c r="J17" s="24">
        <f t="shared" si="1"/>
        <v>209.66666666666666</v>
      </c>
      <c r="K17" s="25">
        <f t="shared" si="2"/>
        <v>290</v>
      </c>
      <c r="L17" s="25">
        <f t="shared" si="3"/>
        <v>132</v>
      </c>
      <c r="M17" s="23">
        <v>10</v>
      </c>
      <c r="N17" s="26">
        <f t="shared" si="4"/>
        <v>158</v>
      </c>
      <c r="O17" s="16"/>
    </row>
    <row r="18" spans="1:15" s="17" customFormat="1" ht="11.25" customHeight="1">
      <c r="A18" s="18">
        <v>11</v>
      </c>
      <c r="B18" s="19" t="s">
        <v>24</v>
      </c>
      <c r="C18" s="28">
        <v>201</v>
      </c>
      <c r="D18" s="21">
        <v>194</v>
      </c>
      <c r="E18" s="22">
        <v>226</v>
      </c>
      <c r="F18" s="21">
        <v>226</v>
      </c>
      <c r="G18" s="22">
        <v>208</v>
      </c>
      <c r="H18" s="21">
        <v>185</v>
      </c>
      <c r="I18" s="23">
        <f t="shared" si="0"/>
        <v>1240</v>
      </c>
      <c r="J18" s="24">
        <f t="shared" si="1"/>
        <v>206.66666666666666</v>
      </c>
      <c r="K18" s="25">
        <f t="shared" si="2"/>
        <v>226</v>
      </c>
      <c r="L18" s="25">
        <f t="shared" si="3"/>
        <v>41</v>
      </c>
      <c r="M18" s="23">
        <v>11</v>
      </c>
      <c r="N18" s="26">
        <f t="shared" si="4"/>
        <v>185</v>
      </c>
      <c r="O18" s="16"/>
    </row>
    <row r="19" spans="1:15" s="17" customFormat="1" ht="11.25" customHeight="1">
      <c r="A19" s="18">
        <v>12</v>
      </c>
      <c r="B19" s="19" t="s">
        <v>25</v>
      </c>
      <c r="C19" s="28">
        <v>173</v>
      </c>
      <c r="D19" s="21">
        <v>238</v>
      </c>
      <c r="E19" s="22">
        <v>205</v>
      </c>
      <c r="F19" s="21">
        <v>242</v>
      </c>
      <c r="G19" s="22">
        <v>200</v>
      </c>
      <c r="H19" s="21">
        <v>179</v>
      </c>
      <c r="I19" s="23">
        <f t="shared" si="0"/>
        <v>1237</v>
      </c>
      <c r="J19" s="24">
        <f t="shared" si="1"/>
        <v>206.16666666666666</v>
      </c>
      <c r="K19" s="25">
        <f t="shared" si="2"/>
        <v>242</v>
      </c>
      <c r="L19" s="25">
        <f t="shared" si="3"/>
        <v>69</v>
      </c>
      <c r="M19" s="23">
        <v>12</v>
      </c>
      <c r="N19" s="26">
        <f t="shared" si="4"/>
        <v>173</v>
      </c>
      <c r="O19" s="16"/>
    </row>
    <row r="20" spans="1:15" s="17" customFormat="1" ht="11.25" customHeight="1">
      <c r="A20" s="18">
        <v>13</v>
      </c>
      <c r="B20" s="19" t="s">
        <v>26</v>
      </c>
      <c r="C20" s="28">
        <v>232</v>
      </c>
      <c r="D20" s="22">
        <v>198</v>
      </c>
      <c r="E20" s="22">
        <v>219</v>
      </c>
      <c r="F20" s="22">
        <v>179</v>
      </c>
      <c r="G20" s="22">
        <v>190</v>
      </c>
      <c r="H20" s="22">
        <v>188</v>
      </c>
      <c r="I20" s="23">
        <f t="shared" si="0"/>
        <v>1206</v>
      </c>
      <c r="J20" s="24">
        <f t="shared" si="1"/>
        <v>201</v>
      </c>
      <c r="K20" s="25">
        <f t="shared" si="2"/>
        <v>232</v>
      </c>
      <c r="L20" s="25">
        <f t="shared" si="3"/>
        <v>53</v>
      </c>
      <c r="M20" s="23">
        <v>13</v>
      </c>
      <c r="N20" s="26">
        <f t="shared" si="4"/>
        <v>179</v>
      </c>
      <c r="O20" s="16"/>
    </row>
    <row r="21" spans="1:15" s="17" customFormat="1" ht="11.25" customHeight="1">
      <c r="A21" s="18">
        <v>14</v>
      </c>
      <c r="B21" s="19" t="s">
        <v>27</v>
      </c>
      <c r="C21" s="41">
        <v>197</v>
      </c>
      <c r="D21" s="30">
        <v>194</v>
      </c>
      <c r="E21" s="31">
        <v>180</v>
      </c>
      <c r="F21" s="30">
        <v>195</v>
      </c>
      <c r="G21" s="31">
        <v>189</v>
      </c>
      <c r="H21" s="30">
        <v>223</v>
      </c>
      <c r="I21" s="23">
        <f t="shared" si="0"/>
        <v>1178</v>
      </c>
      <c r="J21" s="24">
        <f t="shared" si="1"/>
        <v>196.33333333333334</v>
      </c>
      <c r="K21" s="25">
        <f t="shared" si="2"/>
        <v>223</v>
      </c>
      <c r="L21" s="25">
        <f t="shared" si="3"/>
        <v>43</v>
      </c>
      <c r="M21" s="23">
        <v>14</v>
      </c>
      <c r="N21" s="26">
        <f t="shared" si="4"/>
        <v>180</v>
      </c>
      <c r="O21" s="16"/>
    </row>
    <row r="22" spans="1:15" s="17" customFormat="1" ht="11.25" customHeight="1">
      <c r="A22" s="18">
        <v>15</v>
      </c>
      <c r="B22" s="19" t="s">
        <v>28</v>
      </c>
      <c r="C22" s="20">
        <v>195</v>
      </c>
      <c r="D22" s="35">
        <v>171</v>
      </c>
      <c r="E22" s="36">
        <v>248</v>
      </c>
      <c r="F22" s="35">
        <v>194</v>
      </c>
      <c r="G22" s="36">
        <v>204</v>
      </c>
      <c r="H22" s="35">
        <v>164</v>
      </c>
      <c r="I22" s="23">
        <f t="shared" si="0"/>
        <v>1176</v>
      </c>
      <c r="J22" s="24">
        <f t="shared" si="1"/>
        <v>196</v>
      </c>
      <c r="K22" s="25">
        <f t="shared" si="2"/>
        <v>248</v>
      </c>
      <c r="L22" s="25">
        <f t="shared" si="3"/>
        <v>84</v>
      </c>
      <c r="M22" s="23">
        <v>15</v>
      </c>
      <c r="N22" s="26">
        <f t="shared" si="4"/>
        <v>164</v>
      </c>
      <c r="O22" s="16"/>
    </row>
    <row r="23" spans="1:20" s="17" customFormat="1" ht="11.25" customHeight="1">
      <c r="A23" s="18">
        <v>16</v>
      </c>
      <c r="B23" s="19" t="s">
        <v>29</v>
      </c>
      <c r="C23" s="22">
        <v>221</v>
      </c>
      <c r="D23" s="21">
        <v>157</v>
      </c>
      <c r="E23" s="22">
        <v>165</v>
      </c>
      <c r="F23" s="42">
        <v>204</v>
      </c>
      <c r="G23" s="22">
        <v>238</v>
      </c>
      <c r="H23" s="28">
        <v>178</v>
      </c>
      <c r="I23" s="23">
        <f t="shared" si="0"/>
        <v>1163</v>
      </c>
      <c r="J23" s="24">
        <f t="shared" si="1"/>
        <v>193.83333333333334</v>
      </c>
      <c r="K23" s="25">
        <f t="shared" si="2"/>
        <v>238</v>
      </c>
      <c r="L23" s="25">
        <f t="shared" si="3"/>
        <v>81</v>
      </c>
      <c r="M23" s="23">
        <v>16</v>
      </c>
      <c r="N23" s="26">
        <f t="shared" si="4"/>
        <v>157</v>
      </c>
      <c r="O23" s="16"/>
      <c r="P23" s="16"/>
      <c r="Q23" s="16"/>
      <c r="R23" s="16"/>
      <c r="S23" s="16"/>
      <c r="T23" s="16"/>
    </row>
    <row r="24" spans="1:20" s="17" customFormat="1" ht="11.25" customHeight="1">
      <c r="A24" s="18">
        <v>17</v>
      </c>
      <c r="B24" s="19" t="s">
        <v>30</v>
      </c>
      <c r="C24" s="41">
        <v>199</v>
      </c>
      <c r="D24" s="30">
        <v>192</v>
      </c>
      <c r="E24" s="43">
        <v>186</v>
      </c>
      <c r="F24" s="31">
        <v>194</v>
      </c>
      <c r="G24" s="41">
        <v>193</v>
      </c>
      <c r="H24" s="30">
        <v>196</v>
      </c>
      <c r="I24" s="23">
        <f t="shared" si="0"/>
        <v>1160</v>
      </c>
      <c r="J24" s="24">
        <f t="shared" si="1"/>
        <v>193.33333333333334</v>
      </c>
      <c r="K24" s="25">
        <f t="shared" si="2"/>
        <v>199</v>
      </c>
      <c r="L24" s="25">
        <f t="shared" si="3"/>
        <v>13</v>
      </c>
      <c r="M24" s="23">
        <v>17</v>
      </c>
      <c r="N24" s="26">
        <f t="shared" si="4"/>
        <v>186</v>
      </c>
      <c r="O24" s="16"/>
      <c r="P24" s="16"/>
      <c r="Q24" s="16"/>
      <c r="R24" s="16"/>
      <c r="S24" s="16"/>
      <c r="T24" s="16"/>
    </row>
    <row r="25" spans="1:20" s="17" customFormat="1" ht="11.25" customHeight="1">
      <c r="A25" s="18">
        <v>18</v>
      </c>
      <c r="B25" s="19" t="s">
        <v>31</v>
      </c>
      <c r="C25" s="41">
        <v>170</v>
      </c>
      <c r="D25" s="30">
        <v>216</v>
      </c>
      <c r="E25" s="31">
        <v>200</v>
      </c>
      <c r="F25" s="30">
        <v>190</v>
      </c>
      <c r="G25" s="31">
        <v>169</v>
      </c>
      <c r="H25" s="30">
        <v>212</v>
      </c>
      <c r="I25" s="23">
        <f t="shared" si="0"/>
        <v>1157</v>
      </c>
      <c r="J25" s="24">
        <f t="shared" si="1"/>
        <v>192.83333333333334</v>
      </c>
      <c r="K25" s="25">
        <f t="shared" si="2"/>
        <v>216</v>
      </c>
      <c r="L25" s="25">
        <f t="shared" si="3"/>
        <v>47</v>
      </c>
      <c r="M25" s="23">
        <v>18</v>
      </c>
      <c r="N25" s="26">
        <f t="shared" si="4"/>
        <v>169</v>
      </c>
      <c r="O25" s="16"/>
      <c r="P25" s="16"/>
      <c r="Q25" s="16"/>
      <c r="R25" s="16"/>
      <c r="S25" s="16"/>
      <c r="T25" s="16"/>
    </row>
    <row r="26" spans="1:20" s="17" customFormat="1" ht="11.25" customHeight="1">
      <c r="A26" s="18">
        <v>19</v>
      </c>
      <c r="B26" s="19" t="s">
        <v>32</v>
      </c>
      <c r="C26" s="41">
        <v>181</v>
      </c>
      <c r="D26" s="30">
        <v>227</v>
      </c>
      <c r="E26" s="31">
        <v>182</v>
      </c>
      <c r="F26" s="30">
        <v>177</v>
      </c>
      <c r="G26" s="31">
        <v>175</v>
      </c>
      <c r="H26" s="30">
        <v>209</v>
      </c>
      <c r="I26" s="23">
        <f t="shared" si="0"/>
        <v>1151</v>
      </c>
      <c r="J26" s="24">
        <f t="shared" si="1"/>
        <v>191.83333333333334</v>
      </c>
      <c r="K26" s="25">
        <f t="shared" si="2"/>
        <v>227</v>
      </c>
      <c r="L26" s="25">
        <f t="shared" si="3"/>
        <v>52</v>
      </c>
      <c r="M26" s="23">
        <v>19</v>
      </c>
      <c r="N26" s="26">
        <f t="shared" si="4"/>
        <v>175</v>
      </c>
      <c r="O26" s="16"/>
      <c r="P26" s="16"/>
      <c r="Q26" s="16"/>
      <c r="R26" s="16"/>
      <c r="S26" s="16"/>
      <c r="T26" s="16"/>
    </row>
    <row r="27" spans="1:20" s="17" customFormat="1" ht="11.25" customHeight="1">
      <c r="A27" s="18">
        <v>20</v>
      </c>
      <c r="B27" s="19" t="s">
        <v>33</v>
      </c>
      <c r="C27" s="41">
        <v>175</v>
      </c>
      <c r="D27" s="30">
        <v>168</v>
      </c>
      <c r="E27" s="31">
        <v>196</v>
      </c>
      <c r="F27" s="30">
        <v>193</v>
      </c>
      <c r="G27" s="31">
        <v>210</v>
      </c>
      <c r="H27" s="30">
        <v>184</v>
      </c>
      <c r="I27" s="23">
        <f t="shared" si="0"/>
        <v>1126</v>
      </c>
      <c r="J27" s="24">
        <f t="shared" si="1"/>
        <v>187.66666666666666</v>
      </c>
      <c r="K27" s="25">
        <f t="shared" si="2"/>
        <v>210</v>
      </c>
      <c r="L27" s="25">
        <f t="shared" si="3"/>
        <v>42</v>
      </c>
      <c r="M27" s="23">
        <v>20</v>
      </c>
      <c r="N27" s="26">
        <f t="shared" si="4"/>
        <v>168</v>
      </c>
      <c r="O27" s="16"/>
      <c r="P27" s="16"/>
      <c r="Q27" s="16"/>
      <c r="R27" s="16"/>
      <c r="S27" s="16"/>
      <c r="T27" s="16"/>
    </row>
    <row r="28" spans="1:20" s="17" customFormat="1" ht="11.25" customHeight="1">
      <c r="A28" s="18">
        <v>21</v>
      </c>
      <c r="B28" s="34" t="s">
        <v>34</v>
      </c>
      <c r="C28" s="41">
        <v>213</v>
      </c>
      <c r="D28" s="30">
        <v>156</v>
      </c>
      <c r="E28" s="31">
        <v>188</v>
      </c>
      <c r="F28" s="30">
        <v>229</v>
      </c>
      <c r="G28" s="31">
        <v>151</v>
      </c>
      <c r="H28" s="30">
        <v>182</v>
      </c>
      <c r="I28" s="23">
        <f t="shared" si="0"/>
        <v>1119</v>
      </c>
      <c r="J28" s="24">
        <f t="shared" si="1"/>
        <v>186.5</v>
      </c>
      <c r="K28" s="25">
        <f t="shared" si="2"/>
        <v>229</v>
      </c>
      <c r="L28" s="25">
        <f t="shared" si="3"/>
        <v>78</v>
      </c>
      <c r="M28" s="23">
        <v>21</v>
      </c>
      <c r="N28" s="26">
        <f t="shared" si="4"/>
        <v>151</v>
      </c>
      <c r="O28" s="16"/>
      <c r="P28" s="16"/>
      <c r="Q28" s="16"/>
      <c r="R28" s="16"/>
      <c r="S28" s="16"/>
      <c r="T28" s="16"/>
    </row>
    <row r="29" spans="1:20" s="17" customFormat="1" ht="11.25" customHeight="1">
      <c r="A29" s="18">
        <v>22</v>
      </c>
      <c r="B29" s="19" t="s">
        <v>35</v>
      </c>
      <c r="C29" s="41">
        <v>176</v>
      </c>
      <c r="D29" s="30">
        <v>198</v>
      </c>
      <c r="E29" s="31">
        <v>221</v>
      </c>
      <c r="F29" s="30">
        <v>171</v>
      </c>
      <c r="G29" s="31">
        <v>178</v>
      </c>
      <c r="H29" s="30">
        <v>172</v>
      </c>
      <c r="I29" s="23">
        <f t="shared" si="0"/>
        <v>1116</v>
      </c>
      <c r="J29" s="24">
        <f t="shared" si="1"/>
        <v>186</v>
      </c>
      <c r="K29" s="25">
        <f t="shared" si="2"/>
        <v>221</v>
      </c>
      <c r="L29" s="25">
        <f t="shared" si="3"/>
        <v>50</v>
      </c>
      <c r="M29" s="23">
        <v>22</v>
      </c>
      <c r="N29" s="26">
        <f t="shared" si="4"/>
        <v>171</v>
      </c>
      <c r="O29" s="16"/>
      <c r="P29" s="16"/>
      <c r="Q29" s="16"/>
      <c r="R29" s="16"/>
      <c r="S29" s="16"/>
      <c r="T29" s="16"/>
    </row>
    <row r="30" spans="1:20" s="17" customFormat="1" ht="11.25" customHeight="1">
      <c r="A30" s="18">
        <v>23</v>
      </c>
      <c r="B30" s="19" t="s">
        <v>36</v>
      </c>
      <c r="C30" s="41">
        <v>182</v>
      </c>
      <c r="D30" s="30">
        <v>158</v>
      </c>
      <c r="E30" s="31">
        <v>187</v>
      </c>
      <c r="F30" s="30">
        <v>180</v>
      </c>
      <c r="G30" s="31">
        <v>216</v>
      </c>
      <c r="H30" s="30">
        <v>191</v>
      </c>
      <c r="I30" s="23">
        <f t="shared" si="0"/>
        <v>1114</v>
      </c>
      <c r="J30" s="24">
        <f t="shared" si="1"/>
        <v>185.66666666666666</v>
      </c>
      <c r="K30" s="25">
        <f t="shared" si="2"/>
        <v>216</v>
      </c>
      <c r="L30" s="25">
        <f t="shared" si="3"/>
        <v>58</v>
      </c>
      <c r="M30" s="23">
        <v>23</v>
      </c>
      <c r="N30" s="26">
        <f t="shared" si="4"/>
        <v>158</v>
      </c>
      <c r="O30" s="16"/>
      <c r="P30" s="16"/>
      <c r="Q30" s="16"/>
      <c r="R30" s="16"/>
      <c r="S30" s="16"/>
      <c r="T30" s="16"/>
    </row>
    <row r="31" spans="1:20" s="17" customFormat="1" ht="11.25" customHeight="1">
      <c r="A31" s="18">
        <v>24</v>
      </c>
      <c r="B31" s="34" t="s">
        <v>37</v>
      </c>
      <c r="C31" s="41">
        <v>153</v>
      </c>
      <c r="D31" s="30">
        <v>234</v>
      </c>
      <c r="E31" s="31">
        <v>162</v>
      </c>
      <c r="F31" s="30">
        <v>168</v>
      </c>
      <c r="G31" s="31">
        <v>203</v>
      </c>
      <c r="H31" s="30">
        <v>184</v>
      </c>
      <c r="I31" s="23">
        <f t="shared" si="0"/>
        <v>1104</v>
      </c>
      <c r="J31" s="24">
        <f t="shared" si="1"/>
        <v>184</v>
      </c>
      <c r="K31" s="25">
        <f t="shared" si="2"/>
        <v>234</v>
      </c>
      <c r="L31" s="25">
        <f t="shared" si="3"/>
        <v>81</v>
      </c>
      <c r="M31" s="23">
        <v>24</v>
      </c>
      <c r="N31" s="26">
        <f t="shared" si="4"/>
        <v>153</v>
      </c>
      <c r="O31" s="16"/>
      <c r="P31" s="16"/>
      <c r="Q31" s="16"/>
      <c r="R31" s="16"/>
      <c r="S31" s="16"/>
      <c r="T31" s="16"/>
    </row>
    <row r="32" spans="1:20" s="17" customFormat="1" ht="11.25" customHeight="1">
      <c r="A32" s="18">
        <v>25</v>
      </c>
      <c r="B32" s="19" t="s">
        <v>38</v>
      </c>
      <c r="C32" s="41">
        <v>168</v>
      </c>
      <c r="D32" s="30">
        <v>206</v>
      </c>
      <c r="E32" s="31">
        <v>162</v>
      </c>
      <c r="F32" s="30">
        <v>179</v>
      </c>
      <c r="G32" s="31">
        <v>167</v>
      </c>
      <c r="H32" s="30">
        <v>200</v>
      </c>
      <c r="I32" s="23">
        <f t="shared" si="0"/>
        <v>1082</v>
      </c>
      <c r="J32" s="24">
        <f t="shared" si="1"/>
        <v>180.33333333333334</v>
      </c>
      <c r="K32" s="25">
        <f t="shared" si="2"/>
        <v>206</v>
      </c>
      <c r="L32" s="25">
        <f t="shared" si="3"/>
        <v>44</v>
      </c>
      <c r="M32" s="23">
        <v>25</v>
      </c>
      <c r="N32" s="26">
        <f t="shared" si="4"/>
        <v>162</v>
      </c>
      <c r="O32" s="16"/>
      <c r="P32" s="16"/>
      <c r="Q32" s="16"/>
      <c r="R32" s="16"/>
      <c r="S32" s="16"/>
      <c r="T32" s="16"/>
    </row>
    <row r="33" spans="1:20" s="17" customFormat="1" ht="11.25" customHeight="1">
      <c r="A33" s="18">
        <v>26</v>
      </c>
      <c r="B33" s="19" t="s">
        <v>39</v>
      </c>
      <c r="C33" s="41">
        <v>184</v>
      </c>
      <c r="D33" s="30">
        <v>163</v>
      </c>
      <c r="E33" s="31">
        <v>200</v>
      </c>
      <c r="F33" s="30">
        <v>158</v>
      </c>
      <c r="G33" s="31">
        <v>188</v>
      </c>
      <c r="H33" s="30">
        <v>187</v>
      </c>
      <c r="I33" s="23">
        <f t="shared" si="0"/>
        <v>1080</v>
      </c>
      <c r="J33" s="24">
        <f t="shared" si="1"/>
        <v>180</v>
      </c>
      <c r="K33" s="25">
        <f t="shared" si="2"/>
        <v>200</v>
      </c>
      <c r="L33" s="25">
        <f t="shared" si="3"/>
        <v>42</v>
      </c>
      <c r="M33" s="23">
        <v>26</v>
      </c>
      <c r="N33" s="26">
        <f t="shared" si="4"/>
        <v>158</v>
      </c>
      <c r="O33" s="16"/>
      <c r="P33" s="16"/>
      <c r="Q33" s="16"/>
      <c r="R33" s="16"/>
      <c r="S33" s="16"/>
      <c r="T33" s="16"/>
    </row>
    <row r="34" spans="1:20" s="17" customFormat="1" ht="11.25" customHeight="1">
      <c r="A34" s="18">
        <v>27</v>
      </c>
      <c r="B34" s="19" t="s">
        <v>40</v>
      </c>
      <c r="C34" s="41">
        <v>165</v>
      </c>
      <c r="D34" s="30">
        <v>210</v>
      </c>
      <c r="E34" s="31">
        <v>183</v>
      </c>
      <c r="F34" s="30">
        <v>165</v>
      </c>
      <c r="G34" s="31">
        <v>160</v>
      </c>
      <c r="H34" s="30">
        <v>194</v>
      </c>
      <c r="I34" s="23">
        <f t="shared" si="0"/>
        <v>1077</v>
      </c>
      <c r="J34" s="24">
        <f t="shared" si="1"/>
        <v>179.5</v>
      </c>
      <c r="K34" s="25">
        <f t="shared" si="2"/>
        <v>210</v>
      </c>
      <c r="L34" s="25">
        <f t="shared" si="3"/>
        <v>50</v>
      </c>
      <c r="M34" s="23">
        <v>27</v>
      </c>
      <c r="N34" s="26">
        <f t="shared" si="4"/>
        <v>160</v>
      </c>
      <c r="O34" s="16"/>
      <c r="P34" s="16"/>
      <c r="Q34" s="16"/>
      <c r="R34" s="16"/>
      <c r="S34" s="16"/>
      <c r="T34" s="16"/>
    </row>
    <row r="35" spans="1:20" s="17" customFormat="1" ht="11.25" customHeight="1">
      <c r="A35" s="18">
        <v>28</v>
      </c>
      <c r="B35" s="19" t="s">
        <v>41</v>
      </c>
      <c r="C35" s="41">
        <v>158</v>
      </c>
      <c r="D35" s="30">
        <v>155</v>
      </c>
      <c r="E35" s="31">
        <v>182</v>
      </c>
      <c r="F35" s="30">
        <v>214</v>
      </c>
      <c r="G35" s="31">
        <v>199</v>
      </c>
      <c r="H35" s="30">
        <v>169</v>
      </c>
      <c r="I35" s="23">
        <f t="shared" si="0"/>
        <v>1077</v>
      </c>
      <c r="J35" s="24">
        <f t="shared" si="1"/>
        <v>179.5</v>
      </c>
      <c r="K35" s="25">
        <f t="shared" si="2"/>
        <v>214</v>
      </c>
      <c r="L35" s="25">
        <f t="shared" si="3"/>
        <v>59</v>
      </c>
      <c r="M35" s="23">
        <v>28</v>
      </c>
      <c r="N35" s="26">
        <f t="shared" si="4"/>
        <v>155</v>
      </c>
      <c r="O35" s="16"/>
      <c r="P35" s="16"/>
      <c r="Q35" s="16"/>
      <c r="R35" s="16"/>
      <c r="S35" s="16"/>
      <c r="T35" s="16"/>
    </row>
    <row r="36" spans="1:20" s="45" customFormat="1" ht="11.25" customHeight="1">
      <c r="A36" s="18">
        <v>29</v>
      </c>
      <c r="B36" s="19" t="s">
        <v>42</v>
      </c>
      <c r="C36" s="41">
        <v>164</v>
      </c>
      <c r="D36" s="30">
        <v>189</v>
      </c>
      <c r="E36" s="31">
        <v>188</v>
      </c>
      <c r="F36" s="30">
        <v>183</v>
      </c>
      <c r="G36" s="31">
        <v>186</v>
      </c>
      <c r="H36" s="30">
        <v>164</v>
      </c>
      <c r="I36" s="23">
        <f t="shared" si="0"/>
        <v>1074</v>
      </c>
      <c r="J36" s="24">
        <f t="shared" si="1"/>
        <v>179</v>
      </c>
      <c r="K36" s="25">
        <f t="shared" si="2"/>
        <v>189</v>
      </c>
      <c r="L36" s="25">
        <f t="shared" si="3"/>
        <v>25</v>
      </c>
      <c r="M36" s="23">
        <v>29</v>
      </c>
      <c r="N36" s="26">
        <f t="shared" si="4"/>
        <v>164</v>
      </c>
      <c r="O36" s="44"/>
      <c r="P36" s="44"/>
      <c r="Q36" s="44"/>
      <c r="R36" s="44"/>
      <c r="S36" s="44"/>
      <c r="T36" s="44"/>
    </row>
    <row r="37" spans="1:20" s="17" customFormat="1" ht="11.25" customHeight="1">
      <c r="A37" s="18">
        <v>30</v>
      </c>
      <c r="B37" s="19" t="s">
        <v>43</v>
      </c>
      <c r="C37" s="41">
        <v>138</v>
      </c>
      <c r="D37" s="30">
        <v>158</v>
      </c>
      <c r="E37" s="31">
        <v>175</v>
      </c>
      <c r="F37" s="30">
        <v>139</v>
      </c>
      <c r="G37" s="31">
        <v>136</v>
      </c>
      <c r="H37" s="30">
        <v>171</v>
      </c>
      <c r="I37" s="23">
        <f t="shared" si="0"/>
        <v>917</v>
      </c>
      <c r="J37" s="24">
        <f t="shared" si="1"/>
        <v>152.83333333333334</v>
      </c>
      <c r="K37" s="25">
        <f t="shared" si="2"/>
        <v>175</v>
      </c>
      <c r="L37" s="25">
        <f t="shared" si="3"/>
        <v>39</v>
      </c>
      <c r="M37" s="23">
        <v>30</v>
      </c>
      <c r="N37" s="26">
        <f t="shared" si="4"/>
        <v>136</v>
      </c>
      <c r="O37" s="16"/>
      <c r="P37" s="16"/>
      <c r="Q37" s="16"/>
      <c r="R37" s="16"/>
      <c r="S37" s="16"/>
      <c r="T37" s="16"/>
    </row>
    <row r="38" ht="12" customHeight="1">
      <c r="N38" s="26" t="e">
        <f>MIN(#REF!)</f>
        <v>#REF!</v>
      </c>
    </row>
    <row r="39" ht="10.5" customHeight="1">
      <c r="N39" s="26" t="e">
        <f>MIN(#REF!)</f>
        <v>#REF!</v>
      </c>
    </row>
    <row r="40" ht="12" customHeight="1">
      <c r="N40" s="26" t="e">
        <f>MIN(#REF!)</f>
        <v>#REF!</v>
      </c>
    </row>
    <row r="48" ht="12.75">
      <c r="C48" s="46"/>
    </row>
    <row r="49" ht="12.75">
      <c r="C49" s="46"/>
    </row>
    <row r="50" ht="12.75">
      <c r="C50" s="46"/>
    </row>
    <row r="51" ht="12.75">
      <c r="C51" s="46"/>
    </row>
    <row r="52" ht="12.75">
      <c r="C52" s="46"/>
    </row>
    <row r="53" ht="12.75">
      <c r="C53" s="46"/>
    </row>
    <row r="54" ht="12.75">
      <c r="C54" s="46"/>
    </row>
  </sheetData>
  <sheetProtection selectLockedCells="1" selectUnlockedCells="1"/>
  <conditionalFormatting sqref="C8:H19 C23:H30">
    <cfRule type="cellIs" priority="1" dxfId="4" operator="equal" stopIfTrue="1">
      <formula>$N8</formula>
    </cfRule>
    <cfRule type="cellIs" priority="2" dxfId="3" operator="equal" stopIfTrue="1">
      <formula>$K8</formula>
    </cfRule>
  </conditionalFormatting>
  <conditionalFormatting sqref="C20:H21">
    <cfRule type="cellIs" priority="3" dxfId="4" operator="equal" stopIfTrue="1">
      <formula>$N21</formula>
    </cfRule>
    <cfRule type="cellIs" priority="4" dxfId="3" operator="equal" stopIfTrue="1">
      <formula>$K20</formula>
    </cfRule>
  </conditionalFormatting>
  <conditionalFormatting sqref="C22:H22">
    <cfRule type="cellIs" priority="5" dxfId="4" operator="equal" stopIfTrue="1">
      <formula>$N20</formula>
    </cfRule>
    <cfRule type="cellIs" priority="6" dxfId="3" operator="equal" stopIfTrue="1">
      <formula>$K22</formula>
    </cfRule>
  </conditionalFormatting>
  <conditionalFormatting sqref="C31:H35">
    <cfRule type="cellIs" priority="7" dxfId="4" operator="equal" stopIfTrue="1">
      <formula>$N28</formula>
    </cfRule>
    <cfRule type="cellIs" priority="8" dxfId="3" operator="equal" stopIfTrue="1">
      <formula>$K31</formula>
    </cfRule>
  </conditionalFormatting>
  <conditionalFormatting sqref="C36:H37">
    <cfRule type="cellIs" priority="9" dxfId="4" operator="equal" stopIfTrue="1">
      <formula>$N28</formula>
    </cfRule>
    <cfRule type="cellIs" priority="10" dxfId="3" operator="equal" stopIfTrue="1">
      <formula>$K36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570890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W43"/>
  <sheetViews>
    <sheetView tabSelected="1"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140625" style="0" customWidth="1"/>
    <col min="23" max="23" width="7.421875" style="0" customWidth="1"/>
    <col min="24" max="24" width="5.00390625" style="0" customWidth="1"/>
    <col min="25" max="25" width="1.28515625" style="0" customWidth="1"/>
  </cols>
  <sheetData>
    <row r="1" spans="2:20" ht="11.25" customHeight="1"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48"/>
    </row>
    <row r="2" spans="2:23" ht="22.5" customHeight="1">
      <c r="B2" s="49"/>
      <c r="C2" s="50"/>
      <c r="D2" s="49"/>
      <c r="E2" s="49"/>
      <c r="F2" s="49" t="s">
        <v>44</v>
      </c>
      <c r="G2" s="49"/>
      <c r="H2" s="51"/>
      <c r="I2" s="51"/>
      <c r="J2" s="51"/>
      <c r="K2" s="51"/>
      <c r="L2" s="51"/>
      <c r="M2" s="51"/>
      <c r="N2" s="51"/>
      <c r="O2" s="51"/>
      <c r="P2" s="51"/>
      <c r="Q2" s="2" t="s">
        <v>1</v>
      </c>
      <c r="W2" s="48"/>
    </row>
    <row r="3" spans="2:17" ht="28.5" customHeight="1">
      <c r="B3" s="49"/>
      <c r="C3" s="49"/>
      <c r="D3" s="49"/>
      <c r="E3" s="49"/>
      <c r="F3" s="49"/>
      <c r="G3" s="52" t="s">
        <v>45</v>
      </c>
      <c r="H3" s="52"/>
      <c r="I3" s="51"/>
      <c r="Q3" s="2" t="s">
        <v>2</v>
      </c>
    </row>
    <row r="4" spans="1:22" ht="14.25" customHeight="1">
      <c r="A4" s="101" t="s">
        <v>46</v>
      </c>
      <c r="B4" s="101" t="s">
        <v>47</v>
      </c>
      <c r="C4" s="102" t="s">
        <v>48</v>
      </c>
      <c r="D4" s="102" t="s">
        <v>49</v>
      </c>
      <c r="E4" s="102" t="s">
        <v>50</v>
      </c>
      <c r="F4" s="103" t="s">
        <v>51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2" t="s">
        <v>52</v>
      </c>
      <c r="U4" s="102" t="s">
        <v>53</v>
      </c>
      <c r="V4" s="101" t="s">
        <v>54</v>
      </c>
    </row>
    <row r="5" spans="1:22" ht="17.25" customHeight="1">
      <c r="A5" s="101"/>
      <c r="B5" s="101"/>
      <c r="C5" s="101"/>
      <c r="D5" s="101"/>
      <c r="E5" s="101"/>
      <c r="F5" s="53">
        <v>7</v>
      </c>
      <c r="G5" s="54" t="s">
        <v>55</v>
      </c>
      <c r="H5" s="53">
        <v>8</v>
      </c>
      <c r="I5" s="54" t="s">
        <v>55</v>
      </c>
      <c r="J5" s="53">
        <v>9</v>
      </c>
      <c r="K5" s="54" t="s">
        <v>55</v>
      </c>
      <c r="L5" s="53">
        <v>10</v>
      </c>
      <c r="M5" s="54" t="s">
        <v>55</v>
      </c>
      <c r="N5" s="53">
        <v>11</v>
      </c>
      <c r="O5" s="54" t="s">
        <v>55</v>
      </c>
      <c r="P5" s="53">
        <v>12</v>
      </c>
      <c r="Q5" s="54" t="s">
        <v>55</v>
      </c>
      <c r="R5" s="53">
        <v>13</v>
      </c>
      <c r="S5" s="54" t="s">
        <v>55</v>
      </c>
      <c r="T5" s="102"/>
      <c r="U5" s="102"/>
      <c r="V5" s="102"/>
    </row>
    <row r="6" spans="1:22" ht="14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3" ht="15.75">
      <c r="A7" s="18">
        <v>4</v>
      </c>
      <c r="B7" s="19" t="s">
        <v>17</v>
      </c>
      <c r="C7" s="55">
        <f>квалификация!I11</f>
        <v>1361</v>
      </c>
      <c r="D7" s="56">
        <f aca="true" t="shared" si="0" ref="D7:D30">SUM(C7,F7:S7)</f>
        <v>3043</v>
      </c>
      <c r="E7" s="57">
        <f aca="true" t="shared" si="1" ref="E7:E30">SUM(C7,F7,H7,J7,L7,N7,P7,R7)/(13-COUNTBLANK(F7:S7)/2)</f>
        <v>220.23076923076923</v>
      </c>
      <c r="F7" s="58">
        <v>265</v>
      </c>
      <c r="G7" s="58">
        <v>30</v>
      </c>
      <c r="H7" s="58">
        <v>180</v>
      </c>
      <c r="I7" s="58">
        <v>0</v>
      </c>
      <c r="J7" s="58">
        <v>227</v>
      </c>
      <c r="K7" s="58">
        <v>30</v>
      </c>
      <c r="L7" s="58">
        <v>190</v>
      </c>
      <c r="M7" s="58">
        <v>30</v>
      </c>
      <c r="N7" s="58">
        <v>213</v>
      </c>
      <c r="O7" s="58">
        <v>30</v>
      </c>
      <c r="P7" s="58">
        <v>226</v>
      </c>
      <c r="Q7" s="58">
        <v>30</v>
      </c>
      <c r="R7" s="58">
        <v>201</v>
      </c>
      <c r="S7" s="58">
        <v>30</v>
      </c>
      <c r="T7" s="56">
        <f aca="true" t="shared" si="2" ref="T7:T30">SUM(G7,I7,K7,M7,S7,O7,Q7)</f>
        <v>180</v>
      </c>
      <c r="U7" s="57">
        <f aca="true" t="shared" si="3" ref="U7:U30">IF(F7&lt;&gt;"",AVERAGE(F7,H7,J7,L7,R7,N7,P7),"")</f>
        <v>214.57142857142858</v>
      </c>
      <c r="V7" s="55">
        <v>1</v>
      </c>
      <c r="W7" s="59">
        <f aca="true" t="shared" si="4" ref="W7:W30">MAX(F7:S7)</f>
        <v>265</v>
      </c>
    </row>
    <row r="8" spans="1:23" ht="15.75">
      <c r="A8" s="18">
        <v>1</v>
      </c>
      <c r="B8" s="19" t="s">
        <v>14</v>
      </c>
      <c r="C8" s="55">
        <f>квалификация!I8</f>
        <v>1390</v>
      </c>
      <c r="D8" s="56">
        <f t="shared" si="0"/>
        <v>3029</v>
      </c>
      <c r="E8" s="57">
        <f t="shared" si="1"/>
        <v>221.46153846153845</v>
      </c>
      <c r="F8" s="58">
        <v>209</v>
      </c>
      <c r="G8" s="60">
        <v>30</v>
      </c>
      <c r="H8" s="58">
        <v>203</v>
      </c>
      <c r="I8" s="58">
        <v>30</v>
      </c>
      <c r="J8" s="58">
        <v>215</v>
      </c>
      <c r="K8" s="58">
        <v>30</v>
      </c>
      <c r="L8" s="58">
        <v>211</v>
      </c>
      <c r="M8" s="61">
        <v>30</v>
      </c>
      <c r="N8" s="61">
        <v>204</v>
      </c>
      <c r="O8" s="61">
        <v>0</v>
      </c>
      <c r="P8" s="61">
        <v>191</v>
      </c>
      <c r="Q8" s="61">
        <v>0</v>
      </c>
      <c r="R8" s="58">
        <v>256</v>
      </c>
      <c r="S8" s="58">
        <v>30</v>
      </c>
      <c r="T8" s="56">
        <f t="shared" si="2"/>
        <v>150</v>
      </c>
      <c r="U8" s="57">
        <f t="shared" si="3"/>
        <v>212.71428571428572</v>
      </c>
      <c r="V8" s="55">
        <v>2</v>
      </c>
      <c r="W8" s="59">
        <f t="shared" si="4"/>
        <v>256</v>
      </c>
    </row>
    <row r="9" spans="1:23" ht="15.75">
      <c r="A9" s="18">
        <v>5</v>
      </c>
      <c r="B9" s="19" t="s">
        <v>18</v>
      </c>
      <c r="C9" s="55">
        <f>квалификация!I12</f>
        <v>1351</v>
      </c>
      <c r="D9" s="56">
        <f t="shared" si="0"/>
        <v>2990</v>
      </c>
      <c r="E9" s="57">
        <f t="shared" si="1"/>
        <v>223.07692307692307</v>
      </c>
      <c r="F9" s="58">
        <v>222</v>
      </c>
      <c r="G9" s="58">
        <v>30</v>
      </c>
      <c r="H9" s="58">
        <v>196</v>
      </c>
      <c r="I9" s="58">
        <v>0</v>
      </c>
      <c r="J9" s="58">
        <v>199</v>
      </c>
      <c r="K9" s="58">
        <v>0</v>
      </c>
      <c r="L9" s="58">
        <v>200</v>
      </c>
      <c r="M9" s="58">
        <v>0</v>
      </c>
      <c r="N9" s="58">
        <v>244</v>
      </c>
      <c r="O9" s="58">
        <v>30</v>
      </c>
      <c r="P9" s="58">
        <v>256</v>
      </c>
      <c r="Q9" s="58">
        <v>30</v>
      </c>
      <c r="R9" s="58">
        <v>232</v>
      </c>
      <c r="S9" s="58">
        <v>0</v>
      </c>
      <c r="T9" s="56">
        <f t="shared" si="2"/>
        <v>90</v>
      </c>
      <c r="U9" s="57">
        <f t="shared" si="3"/>
        <v>221.28571428571428</v>
      </c>
      <c r="V9" s="55">
        <v>3</v>
      </c>
      <c r="W9" s="59">
        <f t="shared" si="4"/>
        <v>256</v>
      </c>
    </row>
    <row r="10" spans="1:23" ht="15.75">
      <c r="A10" s="18">
        <v>9</v>
      </c>
      <c r="B10" s="19" t="s">
        <v>22</v>
      </c>
      <c r="C10" s="55">
        <f>квалификация!I16</f>
        <v>1293</v>
      </c>
      <c r="D10" s="56">
        <f t="shared" si="0"/>
        <v>2985</v>
      </c>
      <c r="E10" s="57">
        <f t="shared" si="1"/>
        <v>220.3846153846154</v>
      </c>
      <c r="F10" s="58">
        <v>269</v>
      </c>
      <c r="G10" s="58">
        <v>30</v>
      </c>
      <c r="H10" s="58">
        <v>218</v>
      </c>
      <c r="I10" s="58">
        <v>30</v>
      </c>
      <c r="J10" s="58">
        <v>219</v>
      </c>
      <c r="K10" s="58">
        <v>0</v>
      </c>
      <c r="L10" s="58">
        <v>202</v>
      </c>
      <c r="M10" s="58">
        <v>0</v>
      </c>
      <c r="N10" s="58">
        <v>190</v>
      </c>
      <c r="O10" s="58">
        <v>0</v>
      </c>
      <c r="P10" s="58">
        <v>259</v>
      </c>
      <c r="Q10" s="58">
        <v>30</v>
      </c>
      <c r="R10" s="58">
        <v>215</v>
      </c>
      <c r="S10" s="58">
        <v>30</v>
      </c>
      <c r="T10" s="56">
        <f t="shared" si="2"/>
        <v>120</v>
      </c>
      <c r="U10" s="57">
        <f t="shared" si="3"/>
        <v>224.57142857142858</v>
      </c>
      <c r="V10" s="55">
        <v>4</v>
      </c>
      <c r="W10" s="59">
        <f t="shared" si="4"/>
        <v>269</v>
      </c>
    </row>
    <row r="11" spans="1:23" ht="15.75">
      <c r="A11" s="18">
        <v>7</v>
      </c>
      <c r="B11" s="19" t="s">
        <v>20</v>
      </c>
      <c r="C11" s="55">
        <f>квалификация!I14</f>
        <v>1321</v>
      </c>
      <c r="D11" s="56">
        <f t="shared" si="0"/>
        <v>2905</v>
      </c>
      <c r="E11" s="57">
        <f t="shared" si="1"/>
        <v>214.23076923076923</v>
      </c>
      <c r="F11" s="58">
        <v>202</v>
      </c>
      <c r="G11" s="58">
        <v>0</v>
      </c>
      <c r="H11" s="58">
        <v>215</v>
      </c>
      <c r="I11" s="58">
        <v>30</v>
      </c>
      <c r="J11" s="58">
        <v>215</v>
      </c>
      <c r="K11" s="58">
        <v>0</v>
      </c>
      <c r="L11" s="58">
        <v>176</v>
      </c>
      <c r="M11" s="58">
        <v>0</v>
      </c>
      <c r="N11" s="58">
        <v>207</v>
      </c>
      <c r="O11" s="58">
        <v>30</v>
      </c>
      <c r="P11" s="58">
        <v>192</v>
      </c>
      <c r="Q11" s="58">
        <v>30</v>
      </c>
      <c r="R11" s="58">
        <v>257</v>
      </c>
      <c r="S11" s="58">
        <v>30</v>
      </c>
      <c r="T11" s="56">
        <f t="shared" si="2"/>
        <v>120</v>
      </c>
      <c r="U11" s="57">
        <f t="shared" si="3"/>
        <v>209.14285714285714</v>
      </c>
      <c r="V11" s="55">
        <v>5</v>
      </c>
      <c r="W11" s="59">
        <f t="shared" si="4"/>
        <v>257</v>
      </c>
    </row>
    <row r="12" spans="1:23" ht="15.75">
      <c r="A12" s="18">
        <v>6</v>
      </c>
      <c r="B12" s="34" t="s">
        <v>19</v>
      </c>
      <c r="C12" s="55">
        <f>квалификация!I13</f>
        <v>1342</v>
      </c>
      <c r="D12" s="56">
        <f t="shared" si="0"/>
        <v>2858</v>
      </c>
      <c r="E12" s="57">
        <f t="shared" si="1"/>
        <v>210.6153846153846</v>
      </c>
      <c r="F12" s="58">
        <v>217</v>
      </c>
      <c r="G12" s="58">
        <v>30</v>
      </c>
      <c r="H12" s="58">
        <v>185</v>
      </c>
      <c r="I12" s="58">
        <v>0</v>
      </c>
      <c r="J12" s="58">
        <v>173</v>
      </c>
      <c r="K12" s="58">
        <v>0</v>
      </c>
      <c r="L12" s="58">
        <v>195</v>
      </c>
      <c r="M12" s="62">
        <v>30</v>
      </c>
      <c r="N12" s="62">
        <v>225</v>
      </c>
      <c r="O12" s="62">
        <v>30</v>
      </c>
      <c r="P12" s="62">
        <v>164</v>
      </c>
      <c r="Q12" s="62">
        <v>0</v>
      </c>
      <c r="R12" s="62">
        <v>237</v>
      </c>
      <c r="S12" s="58">
        <v>30</v>
      </c>
      <c r="T12" s="56">
        <f t="shared" si="2"/>
        <v>120</v>
      </c>
      <c r="U12" s="57">
        <f t="shared" si="3"/>
        <v>199.42857142857142</v>
      </c>
      <c r="V12" s="55">
        <v>6</v>
      </c>
      <c r="W12" s="59">
        <f t="shared" si="4"/>
        <v>237</v>
      </c>
    </row>
    <row r="13" spans="1:23" ht="15.75">
      <c r="A13" s="18">
        <v>12</v>
      </c>
      <c r="B13" s="19" t="s">
        <v>25</v>
      </c>
      <c r="C13" s="55">
        <f>квалификация!I19</f>
        <v>1237</v>
      </c>
      <c r="D13" s="56">
        <f t="shared" si="0"/>
        <v>2816</v>
      </c>
      <c r="E13" s="57">
        <f t="shared" si="1"/>
        <v>205.07692307692307</v>
      </c>
      <c r="F13" s="58">
        <v>198</v>
      </c>
      <c r="G13" s="60">
        <v>30</v>
      </c>
      <c r="H13" s="58">
        <v>163</v>
      </c>
      <c r="I13" s="58">
        <v>0</v>
      </c>
      <c r="J13" s="58">
        <v>209</v>
      </c>
      <c r="K13" s="58">
        <v>30</v>
      </c>
      <c r="L13" s="63">
        <v>210</v>
      </c>
      <c r="M13" s="58">
        <v>0</v>
      </c>
      <c r="N13" s="58">
        <v>212</v>
      </c>
      <c r="O13" s="58">
        <v>30</v>
      </c>
      <c r="P13" s="58">
        <v>180</v>
      </c>
      <c r="Q13" s="58">
        <v>30</v>
      </c>
      <c r="R13" s="58">
        <v>257</v>
      </c>
      <c r="S13" s="64">
        <v>30</v>
      </c>
      <c r="T13" s="56">
        <f t="shared" si="2"/>
        <v>150</v>
      </c>
      <c r="U13" s="57">
        <f t="shared" si="3"/>
        <v>204.14285714285714</v>
      </c>
      <c r="V13" s="55">
        <v>7</v>
      </c>
      <c r="W13" s="59">
        <f t="shared" si="4"/>
        <v>257</v>
      </c>
    </row>
    <row r="14" spans="1:23" ht="15.75">
      <c r="A14" s="18">
        <v>3</v>
      </c>
      <c r="B14" s="19" t="s">
        <v>16</v>
      </c>
      <c r="C14" s="55">
        <f>квалификация!I10</f>
        <v>1370</v>
      </c>
      <c r="D14" s="56">
        <f t="shared" si="0"/>
        <v>2782</v>
      </c>
      <c r="E14" s="57">
        <f t="shared" si="1"/>
        <v>207.07692307692307</v>
      </c>
      <c r="F14" s="58">
        <v>209</v>
      </c>
      <c r="G14" s="58">
        <v>30</v>
      </c>
      <c r="H14" s="58">
        <v>145</v>
      </c>
      <c r="I14" s="58">
        <v>0</v>
      </c>
      <c r="J14" s="58">
        <v>222</v>
      </c>
      <c r="K14" s="58">
        <v>30</v>
      </c>
      <c r="L14" s="58">
        <v>201</v>
      </c>
      <c r="M14" s="65">
        <v>30</v>
      </c>
      <c r="N14" s="65">
        <v>193</v>
      </c>
      <c r="O14" s="65">
        <v>0</v>
      </c>
      <c r="P14" s="65">
        <v>188</v>
      </c>
      <c r="Q14" s="65">
        <v>0</v>
      </c>
      <c r="R14" s="65">
        <v>164</v>
      </c>
      <c r="S14" s="58">
        <v>0</v>
      </c>
      <c r="T14" s="56">
        <f t="shared" si="2"/>
        <v>90</v>
      </c>
      <c r="U14" s="57">
        <f t="shared" si="3"/>
        <v>188.85714285714286</v>
      </c>
      <c r="V14" s="55">
        <v>8</v>
      </c>
      <c r="W14" s="59">
        <f t="shared" si="4"/>
        <v>222</v>
      </c>
    </row>
    <row r="15" spans="1:23" ht="15.75">
      <c r="A15" s="18">
        <v>2</v>
      </c>
      <c r="B15" s="19" t="s">
        <v>15</v>
      </c>
      <c r="C15" s="55">
        <f>квалификация!I9</f>
        <v>1384</v>
      </c>
      <c r="D15" s="56">
        <f t="shared" si="0"/>
        <v>2769</v>
      </c>
      <c r="E15" s="57">
        <f t="shared" si="1"/>
        <v>203.76923076923077</v>
      </c>
      <c r="F15" s="58">
        <v>131</v>
      </c>
      <c r="G15" s="58">
        <v>0</v>
      </c>
      <c r="H15" s="58">
        <v>210</v>
      </c>
      <c r="I15" s="58">
        <v>30</v>
      </c>
      <c r="J15" s="58">
        <v>212</v>
      </c>
      <c r="K15" s="58">
        <v>30</v>
      </c>
      <c r="L15" s="58">
        <v>194</v>
      </c>
      <c r="M15" s="65">
        <v>30</v>
      </c>
      <c r="N15" s="65">
        <v>210</v>
      </c>
      <c r="O15" s="65">
        <v>0</v>
      </c>
      <c r="P15" s="65">
        <v>169</v>
      </c>
      <c r="Q15" s="65">
        <v>30</v>
      </c>
      <c r="R15" s="65">
        <v>139</v>
      </c>
      <c r="S15" s="58">
        <v>0</v>
      </c>
      <c r="T15" s="56">
        <f t="shared" si="2"/>
        <v>120</v>
      </c>
      <c r="U15" s="57">
        <f t="shared" si="3"/>
        <v>180.71428571428572</v>
      </c>
      <c r="V15" s="55">
        <v>9</v>
      </c>
      <c r="W15" s="59">
        <f t="shared" si="4"/>
        <v>212</v>
      </c>
    </row>
    <row r="16" spans="1:23" ht="15.75">
      <c r="A16" s="18">
        <v>17</v>
      </c>
      <c r="B16" s="19" t="s">
        <v>30</v>
      </c>
      <c r="C16" s="55">
        <f>квалификация!I24</f>
        <v>1160</v>
      </c>
      <c r="D16" s="56">
        <f t="shared" si="0"/>
        <v>2712</v>
      </c>
      <c r="E16" s="57">
        <f t="shared" si="1"/>
        <v>197.07692307692307</v>
      </c>
      <c r="F16" s="58">
        <v>216</v>
      </c>
      <c r="G16" s="58">
        <v>30</v>
      </c>
      <c r="H16" s="58">
        <v>209</v>
      </c>
      <c r="I16" s="58">
        <v>30</v>
      </c>
      <c r="J16" s="58">
        <v>169</v>
      </c>
      <c r="K16" s="58">
        <v>0</v>
      </c>
      <c r="L16" s="58">
        <v>226</v>
      </c>
      <c r="M16" s="65">
        <v>30</v>
      </c>
      <c r="N16" s="65">
        <v>253</v>
      </c>
      <c r="O16" s="65">
        <v>30</v>
      </c>
      <c r="P16" s="65">
        <v>131</v>
      </c>
      <c r="Q16" s="65">
        <v>0</v>
      </c>
      <c r="R16" s="65">
        <v>198</v>
      </c>
      <c r="S16" s="58">
        <v>30</v>
      </c>
      <c r="T16" s="56">
        <f t="shared" si="2"/>
        <v>150</v>
      </c>
      <c r="U16" s="57">
        <f t="shared" si="3"/>
        <v>200.28571428571428</v>
      </c>
      <c r="V16" s="55">
        <v>10</v>
      </c>
      <c r="W16" s="59">
        <f t="shared" si="4"/>
        <v>253</v>
      </c>
    </row>
    <row r="17" spans="1:23" s="66" customFormat="1" ht="15.75">
      <c r="A17" s="18">
        <v>14</v>
      </c>
      <c r="B17" s="19" t="s">
        <v>27</v>
      </c>
      <c r="C17" s="55">
        <f>квалификация!I21</f>
        <v>1178</v>
      </c>
      <c r="D17" s="56">
        <f t="shared" si="0"/>
        <v>2709</v>
      </c>
      <c r="E17" s="57">
        <f t="shared" si="1"/>
        <v>203.76923076923077</v>
      </c>
      <c r="F17" s="58">
        <v>192</v>
      </c>
      <c r="G17" s="58">
        <v>0</v>
      </c>
      <c r="H17" s="58">
        <v>155</v>
      </c>
      <c r="I17" s="58">
        <v>0</v>
      </c>
      <c r="J17" s="58">
        <v>255</v>
      </c>
      <c r="K17" s="58">
        <v>30</v>
      </c>
      <c r="L17" s="58">
        <v>146</v>
      </c>
      <c r="M17" s="58">
        <v>0</v>
      </c>
      <c r="N17" s="58">
        <v>243</v>
      </c>
      <c r="O17" s="58">
        <v>0</v>
      </c>
      <c r="P17" s="58">
        <v>276</v>
      </c>
      <c r="Q17" s="58">
        <v>30</v>
      </c>
      <c r="R17" s="58">
        <v>204</v>
      </c>
      <c r="S17" s="58">
        <v>0</v>
      </c>
      <c r="T17" s="56">
        <f t="shared" si="2"/>
        <v>60</v>
      </c>
      <c r="U17" s="57">
        <f t="shared" si="3"/>
        <v>210.14285714285714</v>
      </c>
      <c r="V17" s="55">
        <v>11</v>
      </c>
      <c r="W17" s="59">
        <f t="shared" si="4"/>
        <v>276</v>
      </c>
    </row>
    <row r="18" spans="1:23" s="66" customFormat="1" ht="15.75">
      <c r="A18" s="18">
        <v>8</v>
      </c>
      <c r="B18" s="19" t="s">
        <v>21</v>
      </c>
      <c r="C18" s="55">
        <f>квалификация!I15</f>
        <v>1300</v>
      </c>
      <c r="D18" s="56">
        <f t="shared" si="0"/>
        <v>2692</v>
      </c>
      <c r="E18" s="57">
        <f t="shared" si="1"/>
        <v>201.30769230769232</v>
      </c>
      <c r="F18" s="58">
        <v>186</v>
      </c>
      <c r="G18" s="58">
        <v>0</v>
      </c>
      <c r="H18" s="58">
        <v>195</v>
      </c>
      <c r="I18" s="58">
        <v>30</v>
      </c>
      <c r="J18" s="58">
        <v>185</v>
      </c>
      <c r="K18" s="58">
        <v>0</v>
      </c>
      <c r="L18" s="58">
        <v>196</v>
      </c>
      <c r="M18" s="58">
        <v>0</v>
      </c>
      <c r="N18" s="58">
        <v>177</v>
      </c>
      <c r="O18" s="58">
        <v>15</v>
      </c>
      <c r="P18" s="58">
        <v>201</v>
      </c>
      <c r="Q18" s="58">
        <v>30</v>
      </c>
      <c r="R18" s="58">
        <v>177</v>
      </c>
      <c r="S18" s="58">
        <v>0</v>
      </c>
      <c r="T18" s="56">
        <f t="shared" si="2"/>
        <v>75</v>
      </c>
      <c r="U18" s="57">
        <f t="shared" si="3"/>
        <v>188.14285714285714</v>
      </c>
      <c r="V18" s="55">
        <v>12</v>
      </c>
      <c r="W18" s="59">
        <f t="shared" si="4"/>
        <v>201</v>
      </c>
    </row>
    <row r="19" spans="1:23" s="66" customFormat="1" ht="15.75">
      <c r="A19" s="18">
        <v>24</v>
      </c>
      <c r="B19" s="34" t="s">
        <v>37</v>
      </c>
      <c r="C19" s="55">
        <f>квалификация!I31</f>
        <v>1104</v>
      </c>
      <c r="D19" s="56">
        <f t="shared" si="0"/>
        <v>2658</v>
      </c>
      <c r="E19" s="57">
        <f t="shared" si="1"/>
        <v>192.92307692307693</v>
      </c>
      <c r="F19" s="58">
        <v>181</v>
      </c>
      <c r="G19" s="58">
        <v>0</v>
      </c>
      <c r="H19" s="58">
        <v>199</v>
      </c>
      <c r="I19" s="58">
        <v>30</v>
      </c>
      <c r="J19" s="58">
        <v>214</v>
      </c>
      <c r="K19" s="58">
        <v>30</v>
      </c>
      <c r="L19" s="58">
        <v>226</v>
      </c>
      <c r="M19" s="58">
        <v>30</v>
      </c>
      <c r="N19" s="58">
        <v>206</v>
      </c>
      <c r="O19" s="58">
        <v>30</v>
      </c>
      <c r="P19" s="58">
        <v>161</v>
      </c>
      <c r="Q19" s="58">
        <v>0</v>
      </c>
      <c r="R19" s="58">
        <v>217</v>
      </c>
      <c r="S19" s="58">
        <v>30</v>
      </c>
      <c r="T19" s="56">
        <f t="shared" si="2"/>
        <v>150</v>
      </c>
      <c r="U19" s="57">
        <f t="shared" si="3"/>
        <v>200.57142857142858</v>
      </c>
      <c r="V19" s="55">
        <v>13</v>
      </c>
      <c r="W19" s="59">
        <f t="shared" si="4"/>
        <v>226</v>
      </c>
    </row>
    <row r="20" spans="1:23" s="66" customFormat="1" ht="15.75">
      <c r="A20" s="18">
        <v>13</v>
      </c>
      <c r="B20" s="19" t="s">
        <v>26</v>
      </c>
      <c r="C20" s="55">
        <f>квалификация!I20</f>
        <v>1206</v>
      </c>
      <c r="D20" s="56">
        <f t="shared" si="0"/>
        <v>2651</v>
      </c>
      <c r="E20" s="57">
        <f t="shared" si="1"/>
        <v>197</v>
      </c>
      <c r="F20" s="58">
        <v>177</v>
      </c>
      <c r="G20" s="58">
        <v>0</v>
      </c>
      <c r="H20" s="58">
        <v>182</v>
      </c>
      <c r="I20" s="58">
        <v>0</v>
      </c>
      <c r="J20" s="58">
        <v>215</v>
      </c>
      <c r="K20" s="58">
        <v>30</v>
      </c>
      <c r="L20" s="58">
        <v>187</v>
      </c>
      <c r="M20" s="58">
        <v>0</v>
      </c>
      <c r="N20" s="58">
        <v>195</v>
      </c>
      <c r="O20" s="58">
        <v>30</v>
      </c>
      <c r="P20" s="58">
        <v>183</v>
      </c>
      <c r="Q20" s="58">
        <v>0</v>
      </c>
      <c r="R20" s="58">
        <v>216</v>
      </c>
      <c r="S20" s="58">
        <v>30</v>
      </c>
      <c r="T20" s="56">
        <f t="shared" si="2"/>
        <v>90</v>
      </c>
      <c r="U20" s="57">
        <f t="shared" si="3"/>
        <v>193.57142857142858</v>
      </c>
      <c r="V20" s="55">
        <v>14</v>
      </c>
      <c r="W20" s="59">
        <f t="shared" si="4"/>
        <v>216</v>
      </c>
    </row>
    <row r="21" spans="1:23" s="66" customFormat="1" ht="15.75">
      <c r="A21" s="18">
        <v>15</v>
      </c>
      <c r="B21" s="19" t="s">
        <v>28</v>
      </c>
      <c r="C21" s="55">
        <f>квалификация!I22</f>
        <v>1176</v>
      </c>
      <c r="D21" s="56">
        <f t="shared" si="0"/>
        <v>2643</v>
      </c>
      <c r="E21" s="57">
        <f t="shared" si="1"/>
        <v>194.07692307692307</v>
      </c>
      <c r="F21" s="58">
        <v>189</v>
      </c>
      <c r="G21" s="58">
        <v>30</v>
      </c>
      <c r="H21" s="58">
        <v>229</v>
      </c>
      <c r="I21" s="58">
        <v>30</v>
      </c>
      <c r="J21" s="58">
        <v>212</v>
      </c>
      <c r="K21" s="58">
        <v>30</v>
      </c>
      <c r="L21" s="58">
        <v>169</v>
      </c>
      <c r="M21" s="58">
        <v>0</v>
      </c>
      <c r="N21" s="58">
        <v>156</v>
      </c>
      <c r="O21" s="58">
        <v>0</v>
      </c>
      <c r="P21" s="58">
        <v>233</v>
      </c>
      <c r="Q21" s="58">
        <v>30</v>
      </c>
      <c r="R21" s="58">
        <v>159</v>
      </c>
      <c r="S21" s="58">
        <v>0</v>
      </c>
      <c r="T21" s="56">
        <f t="shared" si="2"/>
        <v>120</v>
      </c>
      <c r="U21" s="57">
        <f t="shared" si="3"/>
        <v>192.42857142857142</v>
      </c>
      <c r="V21" s="55">
        <v>15</v>
      </c>
      <c r="W21" s="59">
        <f t="shared" si="4"/>
        <v>233</v>
      </c>
    </row>
    <row r="22" spans="1:23" s="66" customFormat="1" ht="15.75">
      <c r="A22" s="18">
        <v>11</v>
      </c>
      <c r="B22" s="19" t="s">
        <v>24</v>
      </c>
      <c r="C22" s="55">
        <f>квалификация!I18</f>
        <v>1240</v>
      </c>
      <c r="D22" s="56">
        <f t="shared" si="0"/>
        <v>2628</v>
      </c>
      <c r="E22" s="57">
        <f t="shared" si="1"/>
        <v>196.3846153846154</v>
      </c>
      <c r="F22" s="58">
        <v>208</v>
      </c>
      <c r="G22" s="58">
        <v>30</v>
      </c>
      <c r="H22" s="58">
        <v>209</v>
      </c>
      <c r="I22" s="58">
        <v>30</v>
      </c>
      <c r="J22" s="58">
        <v>148</v>
      </c>
      <c r="K22" s="58">
        <v>0</v>
      </c>
      <c r="L22" s="58">
        <v>156</v>
      </c>
      <c r="M22" s="58">
        <v>0</v>
      </c>
      <c r="N22" s="58">
        <v>177</v>
      </c>
      <c r="O22" s="58">
        <v>15</v>
      </c>
      <c r="P22" s="67">
        <v>218</v>
      </c>
      <c r="Q22" s="58">
        <v>0</v>
      </c>
      <c r="R22" s="58">
        <v>197</v>
      </c>
      <c r="S22" s="58">
        <v>0</v>
      </c>
      <c r="T22" s="56">
        <f t="shared" si="2"/>
        <v>75</v>
      </c>
      <c r="U22" s="57">
        <f t="shared" si="3"/>
        <v>187.57142857142858</v>
      </c>
      <c r="V22" s="55">
        <v>16</v>
      </c>
      <c r="W22" s="59">
        <f t="shared" si="4"/>
        <v>218</v>
      </c>
    </row>
    <row r="23" spans="1:23" s="66" customFormat="1" ht="15.75">
      <c r="A23" s="18">
        <v>20</v>
      </c>
      <c r="B23" s="19" t="s">
        <v>33</v>
      </c>
      <c r="C23" s="55">
        <f>квалификация!I27</f>
        <v>1126</v>
      </c>
      <c r="D23" s="56">
        <f t="shared" si="0"/>
        <v>2573</v>
      </c>
      <c r="E23" s="57">
        <f t="shared" si="1"/>
        <v>191</v>
      </c>
      <c r="F23" s="58">
        <v>207</v>
      </c>
      <c r="G23" s="58">
        <v>0</v>
      </c>
      <c r="H23" s="58">
        <v>180</v>
      </c>
      <c r="I23" s="58">
        <v>0</v>
      </c>
      <c r="J23" s="58">
        <v>186</v>
      </c>
      <c r="K23" s="58">
        <v>0</v>
      </c>
      <c r="L23" s="58">
        <v>208</v>
      </c>
      <c r="M23" s="58">
        <v>30</v>
      </c>
      <c r="N23" s="58">
        <v>208</v>
      </c>
      <c r="O23" s="58">
        <v>30</v>
      </c>
      <c r="P23" s="67">
        <v>194</v>
      </c>
      <c r="Q23" s="58">
        <v>0</v>
      </c>
      <c r="R23" s="58">
        <v>174</v>
      </c>
      <c r="S23" s="58">
        <v>30</v>
      </c>
      <c r="T23" s="56">
        <f t="shared" si="2"/>
        <v>90</v>
      </c>
      <c r="U23" s="57">
        <f t="shared" si="3"/>
        <v>193.85714285714286</v>
      </c>
      <c r="V23" s="55">
        <v>17</v>
      </c>
      <c r="W23" s="59">
        <f t="shared" si="4"/>
        <v>208</v>
      </c>
    </row>
    <row r="24" spans="1:23" s="66" customFormat="1" ht="15.75">
      <c r="A24" s="18">
        <v>18</v>
      </c>
      <c r="B24" s="19" t="s">
        <v>31</v>
      </c>
      <c r="C24" s="55">
        <f>квалификация!I25</f>
        <v>1157</v>
      </c>
      <c r="D24" s="56">
        <f t="shared" si="0"/>
        <v>2564</v>
      </c>
      <c r="E24" s="57">
        <f t="shared" si="1"/>
        <v>185.69230769230768</v>
      </c>
      <c r="F24" s="58">
        <v>221</v>
      </c>
      <c r="G24" s="58">
        <v>30</v>
      </c>
      <c r="H24" s="58">
        <v>201</v>
      </c>
      <c r="I24" s="58">
        <v>30</v>
      </c>
      <c r="J24" s="58">
        <v>189</v>
      </c>
      <c r="K24" s="58">
        <v>30</v>
      </c>
      <c r="L24" s="58">
        <v>165</v>
      </c>
      <c r="M24" s="58">
        <v>30</v>
      </c>
      <c r="N24" s="58">
        <v>167</v>
      </c>
      <c r="O24" s="58">
        <v>30</v>
      </c>
      <c r="P24" s="58">
        <v>163</v>
      </c>
      <c r="Q24" s="58">
        <v>0</v>
      </c>
      <c r="R24" s="58">
        <v>151</v>
      </c>
      <c r="S24" s="58">
        <v>0</v>
      </c>
      <c r="T24" s="56">
        <f t="shared" si="2"/>
        <v>150</v>
      </c>
      <c r="U24" s="57">
        <f t="shared" si="3"/>
        <v>179.57142857142858</v>
      </c>
      <c r="V24" s="55">
        <v>18</v>
      </c>
      <c r="W24" s="59">
        <f t="shared" si="4"/>
        <v>221</v>
      </c>
    </row>
    <row r="25" spans="1:23" ht="15.75">
      <c r="A25" s="18">
        <v>16</v>
      </c>
      <c r="B25" s="19" t="s">
        <v>29</v>
      </c>
      <c r="C25" s="55">
        <f>квалификация!I23</f>
        <v>1163</v>
      </c>
      <c r="D25" s="56">
        <f t="shared" si="0"/>
        <v>2550</v>
      </c>
      <c r="E25" s="57">
        <f t="shared" si="1"/>
        <v>189.23076923076923</v>
      </c>
      <c r="F25" s="58">
        <v>193</v>
      </c>
      <c r="G25" s="58">
        <v>0</v>
      </c>
      <c r="H25" s="58">
        <v>187</v>
      </c>
      <c r="I25" s="58">
        <v>30</v>
      </c>
      <c r="J25" s="58">
        <v>169</v>
      </c>
      <c r="K25" s="58">
        <v>0</v>
      </c>
      <c r="L25" s="58">
        <v>167</v>
      </c>
      <c r="M25" s="58">
        <v>0</v>
      </c>
      <c r="N25" s="58">
        <v>191</v>
      </c>
      <c r="O25" s="58">
        <v>0</v>
      </c>
      <c r="P25" s="58">
        <v>209</v>
      </c>
      <c r="Q25" s="58">
        <v>30</v>
      </c>
      <c r="R25" s="58">
        <v>181</v>
      </c>
      <c r="S25" s="58">
        <v>30</v>
      </c>
      <c r="T25" s="56">
        <f t="shared" si="2"/>
        <v>90</v>
      </c>
      <c r="U25" s="57">
        <f t="shared" si="3"/>
        <v>185.28571428571428</v>
      </c>
      <c r="V25" s="55">
        <v>19</v>
      </c>
      <c r="W25" s="59">
        <f t="shared" si="4"/>
        <v>209</v>
      </c>
    </row>
    <row r="26" spans="1:23" ht="15.75">
      <c r="A26" s="18">
        <v>10</v>
      </c>
      <c r="B26" s="19" t="s">
        <v>23</v>
      </c>
      <c r="C26" s="55">
        <f>квалификация!I17</f>
        <v>1258</v>
      </c>
      <c r="D26" s="56">
        <f t="shared" si="0"/>
        <v>2538</v>
      </c>
      <c r="E26" s="57">
        <f t="shared" si="1"/>
        <v>190.6153846153846</v>
      </c>
      <c r="F26" s="58">
        <v>135</v>
      </c>
      <c r="G26" s="58">
        <v>0</v>
      </c>
      <c r="H26" s="58">
        <v>198</v>
      </c>
      <c r="I26" s="58">
        <v>30</v>
      </c>
      <c r="J26" s="58">
        <v>141</v>
      </c>
      <c r="K26" s="58">
        <v>0</v>
      </c>
      <c r="L26" s="58">
        <v>185</v>
      </c>
      <c r="M26" s="58">
        <v>30</v>
      </c>
      <c r="N26" s="58">
        <v>160</v>
      </c>
      <c r="O26" s="58">
        <v>0</v>
      </c>
      <c r="P26" s="58">
        <v>207</v>
      </c>
      <c r="Q26" s="58">
        <v>0</v>
      </c>
      <c r="R26" s="58">
        <v>194</v>
      </c>
      <c r="S26" s="58">
        <v>0</v>
      </c>
      <c r="T26" s="56">
        <f t="shared" si="2"/>
        <v>60</v>
      </c>
      <c r="U26" s="57">
        <f t="shared" si="3"/>
        <v>174.28571428571428</v>
      </c>
      <c r="V26" s="55">
        <v>20</v>
      </c>
      <c r="W26" s="59">
        <f t="shared" si="4"/>
        <v>207</v>
      </c>
    </row>
    <row r="27" spans="1:23" ht="15.75">
      <c r="A27" s="18">
        <v>22</v>
      </c>
      <c r="B27" s="19" t="s">
        <v>35</v>
      </c>
      <c r="C27" s="55">
        <f>квалификация!I29</f>
        <v>1116</v>
      </c>
      <c r="D27" s="56">
        <f t="shared" si="0"/>
        <v>2471</v>
      </c>
      <c r="E27" s="57">
        <f t="shared" si="1"/>
        <v>183.15384615384616</v>
      </c>
      <c r="F27" s="58">
        <v>179</v>
      </c>
      <c r="G27" s="58">
        <v>0</v>
      </c>
      <c r="H27" s="58">
        <v>164</v>
      </c>
      <c r="I27" s="58">
        <v>0</v>
      </c>
      <c r="J27" s="58">
        <v>158</v>
      </c>
      <c r="K27" s="58">
        <v>0</v>
      </c>
      <c r="L27" s="58">
        <v>187</v>
      </c>
      <c r="M27" s="58">
        <v>30</v>
      </c>
      <c r="N27" s="58">
        <v>180</v>
      </c>
      <c r="O27" s="58">
        <v>0</v>
      </c>
      <c r="P27" s="58">
        <v>180</v>
      </c>
      <c r="Q27" s="58">
        <v>30</v>
      </c>
      <c r="R27" s="58">
        <v>217</v>
      </c>
      <c r="S27" s="58">
        <v>30</v>
      </c>
      <c r="T27" s="56">
        <f t="shared" si="2"/>
        <v>90</v>
      </c>
      <c r="U27" s="57">
        <f t="shared" si="3"/>
        <v>180.71428571428572</v>
      </c>
      <c r="V27" s="55">
        <v>21</v>
      </c>
      <c r="W27" s="59">
        <f t="shared" si="4"/>
        <v>217</v>
      </c>
    </row>
    <row r="28" spans="1:23" ht="15.75">
      <c r="A28" s="18">
        <v>21</v>
      </c>
      <c r="B28" s="34" t="s">
        <v>34</v>
      </c>
      <c r="C28" s="55">
        <f>квалификация!I28</f>
        <v>1119</v>
      </c>
      <c r="D28" s="56">
        <f t="shared" si="0"/>
        <v>2436</v>
      </c>
      <c r="E28" s="57">
        <f t="shared" si="1"/>
        <v>185.07692307692307</v>
      </c>
      <c r="F28" s="58">
        <v>176</v>
      </c>
      <c r="G28" s="58">
        <v>0</v>
      </c>
      <c r="H28" s="58">
        <v>157</v>
      </c>
      <c r="I28" s="58">
        <v>0</v>
      </c>
      <c r="J28" s="58">
        <v>174</v>
      </c>
      <c r="K28" s="58">
        <v>0</v>
      </c>
      <c r="L28" s="58">
        <v>200</v>
      </c>
      <c r="M28" s="58">
        <v>30</v>
      </c>
      <c r="N28" s="58">
        <v>190</v>
      </c>
      <c r="O28" s="58">
        <v>0</v>
      </c>
      <c r="P28" s="58">
        <v>187</v>
      </c>
      <c r="Q28" s="58">
        <v>0</v>
      </c>
      <c r="R28" s="58">
        <v>203</v>
      </c>
      <c r="S28" s="58">
        <v>0</v>
      </c>
      <c r="T28" s="56">
        <f t="shared" si="2"/>
        <v>30</v>
      </c>
      <c r="U28" s="57">
        <f t="shared" si="3"/>
        <v>183.85714285714286</v>
      </c>
      <c r="V28" s="55">
        <v>22</v>
      </c>
      <c r="W28" s="59">
        <f t="shared" si="4"/>
        <v>203</v>
      </c>
    </row>
    <row r="29" spans="1:23" ht="15.75">
      <c r="A29" s="18">
        <v>23</v>
      </c>
      <c r="B29" s="19" t="s">
        <v>36</v>
      </c>
      <c r="C29" s="55">
        <f>квалификация!I30</f>
        <v>1114</v>
      </c>
      <c r="D29" s="56">
        <f t="shared" si="0"/>
        <v>2409</v>
      </c>
      <c r="E29" s="57">
        <f t="shared" si="1"/>
        <v>178.3846153846154</v>
      </c>
      <c r="F29" s="62">
        <v>168</v>
      </c>
      <c r="G29" s="62">
        <v>30</v>
      </c>
      <c r="H29" s="62">
        <v>140</v>
      </c>
      <c r="I29" s="62">
        <v>0</v>
      </c>
      <c r="J29" s="62">
        <v>211</v>
      </c>
      <c r="K29" s="62">
        <v>30</v>
      </c>
      <c r="L29" s="62">
        <v>142</v>
      </c>
      <c r="M29" s="62">
        <v>0</v>
      </c>
      <c r="N29" s="62">
        <v>183</v>
      </c>
      <c r="O29" s="62">
        <v>0</v>
      </c>
      <c r="P29" s="62">
        <v>178</v>
      </c>
      <c r="Q29" s="62">
        <v>30</v>
      </c>
      <c r="R29" s="62">
        <v>183</v>
      </c>
      <c r="S29" s="62">
        <v>0</v>
      </c>
      <c r="T29" s="56">
        <f t="shared" si="2"/>
        <v>90</v>
      </c>
      <c r="U29" s="57">
        <f t="shared" si="3"/>
        <v>172.14285714285714</v>
      </c>
      <c r="V29" s="55">
        <v>23</v>
      </c>
      <c r="W29" s="59">
        <f t="shared" si="4"/>
        <v>211</v>
      </c>
    </row>
    <row r="30" spans="1:23" ht="15.75">
      <c r="A30" s="18">
        <v>19</v>
      </c>
      <c r="B30" s="19" t="s">
        <v>32</v>
      </c>
      <c r="C30" s="55">
        <f>квалификация!I26</f>
        <v>1151</v>
      </c>
      <c r="D30" s="56">
        <f t="shared" si="0"/>
        <v>2393</v>
      </c>
      <c r="E30" s="57">
        <f t="shared" si="1"/>
        <v>179.46153846153845</v>
      </c>
      <c r="F30" s="58">
        <v>169</v>
      </c>
      <c r="G30" s="58">
        <v>0</v>
      </c>
      <c r="H30" s="58">
        <v>178</v>
      </c>
      <c r="I30" s="58">
        <v>0</v>
      </c>
      <c r="J30" s="58">
        <v>187</v>
      </c>
      <c r="K30" s="58">
        <v>30</v>
      </c>
      <c r="L30" s="58">
        <v>152</v>
      </c>
      <c r="M30" s="58">
        <v>0</v>
      </c>
      <c r="N30" s="58">
        <v>182</v>
      </c>
      <c r="O30" s="58">
        <v>30</v>
      </c>
      <c r="P30" s="58">
        <v>153</v>
      </c>
      <c r="Q30" s="58">
        <v>0</v>
      </c>
      <c r="R30" s="58">
        <v>161</v>
      </c>
      <c r="S30" s="58">
        <v>0</v>
      </c>
      <c r="T30" s="56">
        <f t="shared" si="2"/>
        <v>60</v>
      </c>
      <c r="U30" s="57">
        <f t="shared" si="3"/>
        <v>168.85714285714286</v>
      </c>
      <c r="V30" s="55">
        <v>24</v>
      </c>
      <c r="W30" s="59">
        <f t="shared" si="4"/>
        <v>187</v>
      </c>
    </row>
    <row r="32" spans="1:5" ht="12.75">
      <c r="A32" s="68"/>
      <c r="E32" t="s">
        <v>56</v>
      </c>
    </row>
    <row r="33" ht="12.75">
      <c r="A33" s="68"/>
    </row>
    <row r="34" ht="12.75">
      <c r="A34" s="68"/>
    </row>
    <row r="35" ht="12.75">
      <c r="A35" s="68"/>
    </row>
    <row r="36" ht="12.75">
      <c r="A36" s="68"/>
    </row>
    <row r="37" ht="12.75">
      <c r="A37" s="68"/>
    </row>
    <row r="38" ht="12.75">
      <c r="A38" s="68"/>
    </row>
    <row r="39" ht="12.75">
      <c r="A39" s="68"/>
    </row>
    <row r="40" ht="12.75">
      <c r="A40" s="68"/>
    </row>
    <row r="41" ht="12.75">
      <c r="A41" s="68"/>
    </row>
    <row r="42" ht="12.75">
      <c r="A42" s="68"/>
    </row>
    <row r="43" ht="12.75">
      <c r="A43" s="68"/>
    </row>
  </sheetData>
  <sheetProtection selectLockedCells="1" selectUnlockedCells="1"/>
  <mergeCells count="10">
    <mergeCell ref="T4:T5"/>
    <mergeCell ref="U4:U5"/>
    <mergeCell ref="V4:V5"/>
    <mergeCell ref="A6:V6"/>
    <mergeCell ref="A4:A5"/>
    <mergeCell ref="B4:B5"/>
    <mergeCell ref="C4:C5"/>
    <mergeCell ref="D4:D5"/>
    <mergeCell ref="E4:E5"/>
    <mergeCell ref="F4:S4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570867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19"/>
  <sheetViews>
    <sheetView zoomScale="70" zoomScaleNormal="70" zoomScalePageLayoutView="0" workbookViewId="0" topLeftCell="A1">
      <selection activeCell="O26" sqref="O26"/>
    </sheetView>
  </sheetViews>
  <sheetFormatPr defaultColWidth="11.57421875" defaultRowHeight="12.75"/>
  <cols>
    <col min="1" max="1" width="3.57421875" style="0" customWidth="1"/>
    <col min="2" max="2" width="30.00390625" style="0" customWidth="1"/>
    <col min="3" max="3" width="6.28125" style="0" customWidth="1"/>
    <col min="4" max="4" width="5.8515625" style="0" customWidth="1"/>
    <col min="5" max="5" width="28.421875" style="0" customWidth="1"/>
    <col min="6" max="6" width="5.8515625" style="0" customWidth="1"/>
    <col min="7" max="7" width="6.140625" style="0" customWidth="1"/>
    <col min="8" max="8" width="28.7109375" style="0" customWidth="1"/>
    <col min="9" max="9" width="6.140625" style="0" customWidth="1"/>
    <col min="10" max="10" width="2.7109375" style="0" customWidth="1"/>
    <col min="11" max="11" width="27.57421875" style="0" customWidth="1"/>
    <col min="12" max="255" width="9.140625" style="0" customWidth="1"/>
  </cols>
  <sheetData>
    <row r="1" ht="12.75">
      <c r="H1" s="2" t="s">
        <v>0</v>
      </c>
    </row>
    <row r="2" spans="1:8" ht="20.25">
      <c r="A2" s="69"/>
      <c r="B2" s="69"/>
      <c r="C2" s="69"/>
      <c r="D2" s="69" t="s">
        <v>56</v>
      </c>
      <c r="E2" s="70" t="s">
        <v>57</v>
      </c>
      <c r="H2" s="2" t="s">
        <v>1</v>
      </c>
    </row>
    <row r="3" ht="14.25" customHeight="1">
      <c r="H3" s="2" t="s">
        <v>2</v>
      </c>
    </row>
    <row r="4" spans="1:5" ht="18">
      <c r="A4" s="71"/>
      <c r="B4" s="72"/>
      <c r="C4" s="72"/>
      <c r="D4" s="72"/>
      <c r="E4" s="71"/>
    </row>
    <row r="5" spans="1:5" ht="18">
      <c r="A5" s="71"/>
      <c r="B5" s="72"/>
      <c r="C5" s="72"/>
      <c r="D5" s="72"/>
      <c r="E5" s="71"/>
    </row>
    <row r="6" spans="1:5" ht="18">
      <c r="A6" s="71"/>
      <c r="B6" s="72"/>
      <c r="C6" s="72"/>
      <c r="D6" s="72"/>
      <c r="E6" s="71"/>
    </row>
    <row r="7" spans="1:6" ht="18" customHeight="1">
      <c r="A7" s="71"/>
      <c r="B7" s="73"/>
      <c r="C7" s="74"/>
      <c r="D7" s="74"/>
      <c r="E7" s="75"/>
      <c r="F7" s="75"/>
    </row>
    <row r="8" spans="1:6" ht="18" customHeight="1">
      <c r="A8" s="76">
        <v>4</v>
      </c>
      <c r="B8" s="77" t="str">
        <f>'раунд робин'!B10</f>
        <v>Марченко Петр</v>
      </c>
      <c r="C8" s="78">
        <v>191</v>
      </c>
      <c r="D8" s="74"/>
      <c r="E8" s="79"/>
      <c r="F8" s="79"/>
    </row>
    <row r="9" spans="1:7" ht="18" customHeight="1">
      <c r="A9" s="72"/>
      <c r="B9" s="80"/>
      <c r="C9" s="81"/>
      <c r="D9" s="82"/>
      <c r="E9" s="83"/>
      <c r="F9" s="74"/>
      <c r="G9" s="84"/>
    </row>
    <row r="10" spans="1:7" ht="18" customHeight="1">
      <c r="A10" s="72"/>
      <c r="B10" s="84"/>
      <c r="C10" s="85"/>
      <c r="D10" s="74"/>
      <c r="E10" s="77" t="s">
        <v>22</v>
      </c>
      <c r="F10" s="78">
        <v>220</v>
      </c>
      <c r="G10" s="84"/>
    </row>
    <row r="11" spans="1:9" ht="18" customHeight="1">
      <c r="A11" s="72"/>
      <c r="B11" s="84"/>
      <c r="C11" s="85"/>
      <c r="D11" s="74"/>
      <c r="E11" s="86"/>
      <c r="F11" s="81"/>
      <c r="G11" s="87"/>
      <c r="H11" s="73"/>
      <c r="I11" s="79"/>
    </row>
    <row r="12" spans="1:11" ht="18" customHeight="1">
      <c r="A12" s="72"/>
      <c r="B12" s="73"/>
      <c r="C12" s="88"/>
      <c r="D12" s="75"/>
      <c r="E12" s="89"/>
      <c r="F12" s="75"/>
      <c r="G12" s="84"/>
      <c r="H12" s="77" t="s">
        <v>14</v>
      </c>
      <c r="I12" s="90">
        <v>166</v>
      </c>
      <c r="J12" s="79"/>
      <c r="K12" s="79"/>
    </row>
    <row r="13" spans="1:11" ht="18" customHeight="1">
      <c r="A13" s="76">
        <v>3</v>
      </c>
      <c r="B13" s="77" t="str">
        <f>'раунд робин'!B9</f>
        <v>Корецкая Яна</v>
      </c>
      <c r="C13" s="75">
        <v>182</v>
      </c>
      <c r="D13" s="91">
        <v>2</v>
      </c>
      <c r="E13" s="89"/>
      <c r="F13" s="75"/>
      <c r="G13" s="84"/>
      <c r="H13" s="92"/>
      <c r="I13" s="93"/>
      <c r="J13" s="79"/>
      <c r="K13" s="79"/>
    </row>
    <row r="14" spans="1:11" ht="18" customHeight="1">
      <c r="A14" s="72"/>
      <c r="B14" s="80"/>
      <c r="C14" s="74"/>
      <c r="D14" s="75"/>
      <c r="E14" s="94"/>
      <c r="F14" s="78"/>
      <c r="G14" s="95"/>
      <c r="H14" s="96"/>
      <c r="I14" s="93"/>
      <c r="J14" s="79"/>
      <c r="K14" s="77" t="s">
        <v>17</v>
      </c>
    </row>
    <row r="15" spans="1:11" ht="18" customHeight="1">
      <c r="A15" s="72"/>
      <c r="B15" s="72"/>
      <c r="C15" s="97"/>
      <c r="D15" s="97"/>
      <c r="E15" s="77" t="str">
        <f>'раунд робин'!B8</f>
        <v>Егозарьян Артур</v>
      </c>
      <c r="F15" s="75">
        <v>227</v>
      </c>
      <c r="G15" s="98">
        <v>1</v>
      </c>
      <c r="H15" s="96"/>
      <c r="I15" s="93"/>
      <c r="J15" s="79"/>
      <c r="K15" s="79"/>
    </row>
    <row r="16" spans="3:11" ht="18" customHeight="1">
      <c r="C16" s="79"/>
      <c r="D16" s="79"/>
      <c r="E16" s="99"/>
      <c r="F16" s="74"/>
      <c r="G16" s="95"/>
      <c r="H16" s="100"/>
      <c r="I16" s="93"/>
      <c r="J16" s="79"/>
      <c r="K16" s="79"/>
    </row>
    <row r="17" spans="3:11" ht="18" customHeight="1">
      <c r="C17" s="79"/>
      <c r="D17" s="79"/>
      <c r="E17" s="79"/>
      <c r="F17" s="79"/>
      <c r="G17" s="72"/>
      <c r="H17" s="77" t="str">
        <f>'раунд робин'!B7</f>
        <v>Москаленко Жанна</v>
      </c>
      <c r="I17" s="93">
        <v>209</v>
      </c>
      <c r="J17" s="79"/>
      <c r="K17" s="79"/>
    </row>
    <row r="18" spans="3:11" ht="18" customHeight="1">
      <c r="C18" s="79"/>
      <c r="D18" s="79"/>
      <c r="E18" s="79"/>
      <c r="F18" s="79"/>
      <c r="H18" s="80"/>
      <c r="I18" s="93"/>
      <c r="J18" s="79"/>
      <c r="K18" s="79"/>
    </row>
    <row r="19" spans="6:8" ht="18" customHeight="1">
      <c r="F19" s="79"/>
      <c r="G19" s="79"/>
      <c r="H19" s="79"/>
    </row>
  </sheetData>
  <sheetProtection selectLockedCells="1" selectUnlockedCells="1"/>
  <conditionalFormatting sqref="E10">
    <cfRule type="expression" priority="1" dxfId="0" stopIfTrue="1">
      <formula>(F13&gt;0)</formula>
    </cfRule>
  </conditionalFormatting>
  <conditionalFormatting sqref="B8 B13 E15 H17">
    <cfRule type="expression" priority="2" dxfId="0" stopIfTrue="1">
      <formula>(B1&gt;0)</formula>
    </cfRule>
  </conditionalFormatting>
  <conditionalFormatting sqref="H12 K14">
    <cfRule type="expression" priority="3" dxfId="0" stopIfTrue="1">
      <formula>(H65536&gt;0)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570868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2016-10-25T07:34:17Z</dcterms:created>
  <dcterms:modified xsi:type="dcterms:W3CDTF">2016-10-25T07:34:18Z</dcterms:modified>
  <cp:category/>
  <cp:version/>
  <cp:contentType/>
  <cp:contentStatus/>
</cp:coreProperties>
</file>